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2345"/>
  </bookViews>
  <sheets>
    <sheet name="ENE- MAR" sheetId="14" r:id="rId1"/>
  </sheets>
  <definedNames>
    <definedName name="_xlnm.Print_Area" localSheetId="0">'ENE- MAR'!$A$1:$N$597</definedName>
    <definedName name="_xlnm.Print_Titles" localSheetId="0">'ENE- MAR'!$1:$4</definedName>
  </definedNames>
  <calcPr calcId="145621"/>
</workbook>
</file>

<file path=xl/calcChain.xml><?xml version="1.0" encoding="utf-8"?>
<calcChain xmlns="http://schemas.openxmlformats.org/spreadsheetml/2006/main">
  <c r="C576" i="14" l="1"/>
  <c r="C387" i="14" l="1"/>
  <c r="C386" i="14"/>
  <c r="N372" i="14"/>
  <c r="M372" i="14"/>
  <c r="F372" i="14"/>
  <c r="N368" i="14"/>
  <c r="N367" i="14"/>
  <c r="N363" i="14"/>
  <c r="N362" i="14"/>
  <c r="N361" i="14"/>
  <c r="M361" i="14"/>
  <c r="F361" i="14"/>
  <c r="C361" i="14"/>
  <c r="N576" i="14"/>
  <c r="M576" i="14"/>
  <c r="F576" i="14"/>
  <c r="E576" i="14"/>
  <c r="D576" i="14"/>
  <c r="N574" i="14" l="1"/>
  <c r="M574" i="14"/>
  <c r="N572" i="14"/>
  <c r="M572" i="14"/>
  <c r="N571" i="14"/>
  <c r="M571" i="14"/>
  <c r="M570" i="14"/>
  <c r="N570" i="14" s="1"/>
  <c r="M568" i="14"/>
  <c r="N568" i="14" s="1"/>
  <c r="N566" i="14"/>
  <c r="M566" i="14"/>
  <c r="N563" i="14"/>
  <c r="M563" i="14"/>
  <c r="N561" i="14"/>
  <c r="M561" i="14"/>
  <c r="N559" i="14"/>
  <c r="M559" i="14"/>
  <c r="N558" i="14"/>
  <c r="M558" i="14"/>
  <c r="N557" i="14"/>
  <c r="M557" i="14"/>
  <c r="N556" i="14"/>
  <c r="M556" i="14"/>
  <c r="N553" i="14"/>
  <c r="M553" i="14"/>
  <c r="N551" i="14"/>
  <c r="M551" i="14"/>
  <c r="N550" i="14"/>
  <c r="M550" i="14"/>
  <c r="N549" i="14"/>
  <c r="M549" i="14"/>
  <c r="M548" i="14"/>
  <c r="N548" i="14" s="1"/>
  <c r="M545" i="14"/>
  <c r="N545" i="14" s="1"/>
  <c r="M544" i="14"/>
  <c r="N544" i="14" s="1"/>
  <c r="M542" i="14"/>
  <c r="N542" i="14" s="1"/>
  <c r="M541" i="14"/>
  <c r="N541" i="14" s="1"/>
  <c r="M536" i="14"/>
  <c r="N536" i="14" s="1"/>
  <c r="M535" i="14"/>
  <c r="N535" i="14" s="1"/>
  <c r="M532" i="14"/>
  <c r="N532" i="14" s="1"/>
  <c r="M531" i="14"/>
  <c r="N531" i="14" s="1"/>
  <c r="M530" i="14"/>
  <c r="N530" i="14" s="1"/>
  <c r="M528" i="14"/>
  <c r="N528" i="14" s="1"/>
  <c r="M527" i="14"/>
  <c r="N527" i="14" s="1"/>
  <c r="M525" i="14"/>
  <c r="N525" i="14" s="1"/>
  <c r="M523" i="14"/>
  <c r="N523" i="14" s="1"/>
  <c r="M522" i="14"/>
  <c r="N522" i="14" s="1"/>
  <c r="M521" i="14"/>
  <c r="N521" i="14" s="1"/>
  <c r="M519" i="14"/>
  <c r="N519" i="14" s="1"/>
  <c r="M516" i="14"/>
  <c r="N516" i="14" s="1"/>
  <c r="M514" i="14"/>
  <c r="N514" i="14" s="1"/>
  <c r="M511" i="14"/>
  <c r="N511" i="14" s="1"/>
  <c r="M509" i="14"/>
  <c r="N509" i="14" s="1"/>
  <c r="M507" i="14"/>
  <c r="N507" i="14" s="1"/>
  <c r="M506" i="14"/>
  <c r="N506" i="14" s="1"/>
  <c r="M502" i="14"/>
  <c r="N502" i="14" s="1"/>
  <c r="M497" i="14"/>
  <c r="N497" i="14" s="1"/>
  <c r="M492" i="14"/>
  <c r="N492" i="14" s="1"/>
  <c r="M490" i="14"/>
  <c r="N490" i="14" s="1"/>
  <c r="M488" i="14"/>
  <c r="N488" i="14" s="1"/>
  <c r="M486" i="14"/>
  <c r="N486" i="14" s="1"/>
  <c r="N483" i="14"/>
  <c r="M483" i="14"/>
  <c r="N480" i="14"/>
  <c r="M480" i="14"/>
  <c r="N479" i="14"/>
  <c r="M479" i="14"/>
  <c r="N478" i="14"/>
  <c r="M478" i="14"/>
  <c r="N477" i="14"/>
  <c r="M477" i="14"/>
  <c r="N474" i="14"/>
  <c r="M474" i="14"/>
  <c r="N473" i="14"/>
  <c r="M473" i="14"/>
  <c r="N471" i="14"/>
  <c r="M471" i="14"/>
  <c r="N470" i="14"/>
  <c r="M470" i="14"/>
  <c r="N468" i="14"/>
  <c r="M468" i="14"/>
  <c r="N467" i="14"/>
  <c r="M467" i="14"/>
  <c r="M462" i="14"/>
  <c r="N462" i="14" s="1"/>
  <c r="M459" i="14"/>
  <c r="N459" i="14" s="1"/>
  <c r="M457" i="14"/>
  <c r="N457" i="14" s="1"/>
  <c r="M454" i="14"/>
  <c r="N454" i="14" s="1"/>
  <c r="M453" i="14"/>
  <c r="N453" i="14" s="1"/>
  <c r="M451" i="14"/>
  <c r="N451" i="14" s="1"/>
  <c r="N446" i="14"/>
  <c r="M446" i="14"/>
  <c r="N445" i="14"/>
  <c r="M445" i="14"/>
  <c r="N444" i="14"/>
  <c r="M444" i="14"/>
  <c r="N443" i="14"/>
  <c r="M443" i="14"/>
  <c r="N442" i="14"/>
  <c r="M442" i="14"/>
  <c r="D379" i="14"/>
  <c r="E379" i="14"/>
  <c r="F379" i="14"/>
  <c r="G379" i="14"/>
  <c r="H379" i="14"/>
  <c r="I379" i="14"/>
  <c r="J379" i="14"/>
  <c r="K379" i="14"/>
  <c r="L379" i="14"/>
  <c r="C379" i="14"/>
  <c r="C378" i="14" s="1"/>
  <c r="M437" i="14"/>
  <c r="N437" i="14" s="1"/>
  <c r="M436" i="14"/>
  <c r="N436" i="14" s="1"/>
  <c r="N434" i="14"/>
  <c r="M434" i="14"/>
  <c r="N432" i="14"/>
  <c r="M432" i="14"/>
  <c r="N431" i="14"/>
  <c r="M431" i="14"/>
  <c r="N428" i="14"/>
  <c r="M428" i="14"/>
  <c r="N427" i="14"/>
  <c r="M427" i="14"/>
  <c r="M424" i="14"/>
  <c r="N424" i="14" s="1"/>
  <c r="M422" i="14"/>
  <c r="N422" i="14" s="1"/>
  <c r="M420" i="14"/>
  <c r="N420" i="14" s="1"/>
  <c r="M419" i="14"/>
  <c r="N419" i="14" s="1"/>
  <c r="M417" i="14"/>
  <c r="N417" i="14" s="1"/>
  <c r="M415" i="14"/>
  <c r="N415" i="14" s="1"/>
  <c r="M414" i="14"/>
  <c r="N414" i="14" s="1"/>
  <c r="M413" i="14"/>
  <c r="N413" i="14" s="1"/>
  <c r="M412" i="14"/>
  <c r="N412" i="14" s="1"/>
  <c r="M411" i="14"/>
  <c r="N411" i="14" s="1"/>
  <c r="M409" i="14"/>
  <c r="N409" i="14" s="1"/>
  <c r="M408" i="14"/>
  <c r="N408" i="14" s="1"/>
  <c r="M405" i="14"/>
  <c r="N405" i="14" s="1"/>
  <c r="M403" i="14"/>
  <c r="N403" i="14" s="1"/>
  <c r="M401" i="14"/>
  <c r="N401" i="14" s="1"/>
  <c r="M399" i="14"/>
  <c r="N399" i="14" s="1"/>
  <c r="M398" i="14"/>
  <c r="N398" i="14" s="1"/>
  <c r="M397" i="14"/>
  <c r="N397" i="14" s="1"/>
  <c r="M395" i="14"/>
  <c r="N395" i="14" s="1"/>
  <c r="M394" i="14"/>
  <c r="N394" i="14" s="1"/>
  <c r="M392" i="14"/>
  <c r="N392" i="14" s="1"/>
  <c r="M391" i="14"/>
  <c r="N391" i="14" s="1"/>
  <c r="M390" i="14"/>
  <c r="N390" i="14" s="1"/>
  <c r="M389" i="14"/>
  <c r="N389" i="14" s="1"/>
  <c r="M388" i="14"/>
  <c r="N388" i="14" s="1"/>
  <c r="M385" i="14"/>
  <c r="N385" i="14" s="1"/>
  <c r="M383" i="14"/>
  <c r="N383" i="14" s="1"/>
  <c r="M382" i="14"/>
  <c r="N382" i="14" s="1"/>
  <c r="M381" i="14"/>
  <c r="N381" i="14" s="1"/>
  <c r="M380" i="14"/>
  <c r="M379" i="14" s="1"/>
  <c r="M377" i="14"/>
  <c r="N377" i="14" s="1"/>
  <c r="M375" i="14"/>
  <c r="N375" i="14" s="1"/>
  <c r="M370" i="14"/>
  <c r="N370" i="14" s="1"/>
  <c r="M369" i="14"/>
  <c r="N369" i="14" s="1"/>
  <c r="M366" i="14"/>
  <c r="N366" i="14" s="1"/>
  <c r="M365" i="14"/>
  <c r="N365" i="14" s="1"/>
  <c r="M364" i="14"/>
  <c r="N364" i="14" s="1"/>
  <c r="M359" i="14"/>
  <c r="N359" i="14" s="1"/>
  <c r="M357" i="14"/>
  <c r="N357" i="14" s="1"/>
  <c r="M354" i="14"/>
  <c r="N354" i="14" s="1"/>
  <c r="M352" i="14"/>
  <c r="N352" i="14" s="1"/>
  <c r="M351" i="14"/>
  <c r="N351" i="14" s="1"/>
  <c r="M349" i="14"/>
  <c r="N349" i="14" s="1"/>
  <c r="M348" i="14"/>
  <c r="N348" i="14" s="1"/>
  <c r="M347" i="14"/>
  <c r="N347" i="14" s="1"/>
  <c r="M346" i="14"/>
  <c r="N346" i="14" s="1"/>
  <c r="M341" i="14"/>
  <c r="N341" i="14" s="1"/>
  <c r="M340" i="14"/>
  <c r="N340" i="14" s="1"/>
  <c r="M336" i="14"/>
  <c r="N336" i="14" s="1"/>
  <c r="M334" i="14"/>
  <c r="N334" i="14" s="1"/>
  <c r="F338" i="14"/>
  <c r="E338" i="14"/>
  <c r="M338" i="14" s="1"/>
  <c r="N338" i="14" s="1"/>
  <c r="M329" i="14"/>
  <c r="N329" i="14" s="1"/>
  <c r="M326" i="14"/>
  <c r="N326" i="14" s="1"/>
  <c r="F326" i="14"/>
  <c r="M321" i="14"/>
  <c r="N321" i="14" s="1"/>
  <c r="M320" i="14"/>
  <c r="N320" i="14" s="1"/>
  <c r="N319" i="14"/>
  <c r="M319" i="14"/>
  <c r="N318" i="14"/>
  <c r="M318" i="14"/>
  <c r="M315" i="14"/>
  <c r="N315" i="14" s="1"/>
  <c r="M314" i="14"/>
  <c r="N314" i="14" s="1"/>
  <c r="M312" i="14"/>
  <c r="N312" i="14" s="1"/>
  <c r="N310" i="14"/>
  <c r="M310" i="14"/>
  <c r="N308" i="14"/>
  <c r="M308" i="14"/>
  <c r="N307" i="14"/>
  <c r="M307" i="14"/>
  <c r="N305" i="14"/>
  <c r="M305" i="14"/>
  <c r="N304" i="14"/>
  <c r="M304" i="14"/>
  <c r="M301" i="14"/>
  <c r="N301" i="14" s="1"/>
  <c r="M300" i="14"/>
  <c r="N300" i="14" s="1"/>
  <c r="M298" i="14"/>
  <c r="N298" i="14" s="1"/>
  <c r="M296" i="14"/>
  <c r="N296" i="14" s="1"/>
  <c r="N295" i="14"/>
  <c r="M295" i="14"/>
  <c r="N294" i="14"/>
  <c r="M294" i="14"/>
  <c r="M293" i="14"/>
  <c r="N293" i="14" s="1"/>
  <c r="M292" i="14"/>
  <c r="N292" i="14" s="1"/>
  <c r="M291" i="14"/>
  <c r="N291" i="14" s="1"/>
  <c r="M290" i="14"/>
  <c r="N290" i="14" s="1"/>
  <c r="M288" i="14"/>
  <c r="N288" i="14" s="1"/>
  <c r="M286" i="14"/>
  <c r="N286" i="14" s="1"/>
  <c r="M285" i="14"/>
  <c r="N285" i="14" s="1"/>
  <c r="N284" i="14"/>
  <c r="M284" i="14"/>
  <c r="M283" i="14"/>
  <c r="N283" i="14" s="1"/>
  <c r="M281" i="14"/>
  <c r="N281" i="14" s="1"/>
  <c r="M279" i="14"/>
  <c r="N279" i="14" s="1"/>
  <c r="M278" i="14"/>
  <c r="N278" i="14" s="1"/>
  <c r="M275" i="14"/>
  <c r="N275" i="14" s="1"/>
  <c r="M274" i="14"/>
  <c r="N274" i="14" s="1"/>
  <c r="M273" i="14"/>
  <c r="N273" i="14" s="1"/>
  <c r="M271" i="14"/>
  <c r="N271" i="14" s="1"/>
  <c r="M270" i="14"/>
  <c r="N270" i="14" s="1"/>
  <c r="M268" i="14"/>
  <c r="N268" i="14" s="1"/>
  <c r="M266" i="14"/>
  <c r="N266" i="14" s="1"/>
  <c r="M264" i="14"/>
  <c r="N264" i="14" s="1"/>
  <c r="M263" i="14"/>
  <c r="N263" i="14" s="1"/>
  <c r="M262" i="14"/>
  <c r="N262" i="14" s="1"/>
  <c r="M261" i="14"/>
  <c r="N261" i="14" s="1"/>
  <c r="M259" i="14"/>
  <c r="N259" i="14" s="1"/>
  <c r="M258" i="14"/>
  <c r="N258" i="14" s="1"/>
  <c r="M257" i="14"/>
  <c r="N257" i="14" s="1"/>
  <c r="M256" i="14"/>
  <c r="N256" i="14" s="1"/>
  <c r="M255" i="14"/>
  <c r="N255" i="14" s="1"/>
  <c r="M252" i="14"/>
  <c r="N252" i="14" s="1"/>
  <c r="N380" i="14" l="1"/>
  <c r="N379" i="14" s="1"/>
  <c r="M247" i="14" l="1"/>
  <c r="N247" i="14" s="1"/>
  <c r="M245" i="14"/>
  <c r="N245" i="14" s="1"/>
  <c r="M242" i="14"/>
  <c r="N242" i="14" s="1"/>
  <c r="M241" i="14"/>
  <c r="N241" i="14" s="1"/>
  <c r="M240" i="14"/>
  <c r="N240" i="14" s="1"/>
  <c r="M235" i="14"/>
  <c r="N235" i="14" s="1"/>
  <c r="M233" i="14"/>
  <c r="N233" i="14" s="1"/>
  <c r="M231" i="14"/>
  <c r="N231" i="14" s="1"/>
  <c r="M229" i="14"/>
  <c r="N229" i="14" s="1"/>
  <c r="N228" i="14"/>
  <c r="M228" i="14"/>
  <c r="M225" i="14"/>
  <c r="N225" i="14" s="1"/>
  <c r="M223" i="14"/>
  <c r="N223" i="14" s="1"/>
  <c r="M220" i="14"/>
  <c r="N220" i="14" s="1"/>
  <c r="M218" i="14"/>
  <c r="N218" i="14" s="1"/>
  <c r="M217" i="14"/>
  <c r="N217" i="14" s="1"/>
  <c r="M216" i="14"/>
  <c r="N216" i="14" s="1"/>
  <c r="M215" i="14"/>
  <c r="N215" i="14" s="1"/>
  <c r="M212" i="14"/>
  <c r="N212" i="14" s="1"/>
  <c r="M211" i="14"/>
  <c r="N211" i="14" s="1"/>
  <c r="F11" i="14"/>
  <c r="N206" i="14"/>
  <c r="M206" i="14"/>
  <c r="N203" i="14"/>
  <c r="M203" i="14"/>
  <c r="M200" i="14"/>
  <c r="N200" i="14" s="1"/>
  <c r="M199" i="14"/>
  <c r="N199" i="14" s="1"/>
  <c r="M196" i="14"/>
  <c r="N196" i="14" s="1"/>
  <c r="M193" i="14"/>
  <c r="N193" i="14" s="1"/>
  <c r="M192" i="14"/>
  <c r="N192" i="14" s="1"/>
  <c r="M190" i="14"/>
  <c r="N190" i="14" s="1"/>
  <c r="M188" i="14"/>
  <c r="N188" i="14" s="1"/>
  <c r="N185" i="14"/>
  <c r="M185" i="14"/>
  <c r="N182" i="14"/>
  <c r="M182" i="14"/>
  <c r="N180" i="14"/>
  <c r="M180" i="14"/>
  <c r="M178" i="14"/>
  <c r="N178" i="14" s="1"/>
  <c r="M177" i="14"/>
  <c r="N177" i="14" s="1"/>
  <c r="M175" i="14"/>
  <c r="N175" i="14" s="1"/>
  <c r="M174" i="14"/>
  <c r="N174" i="14" s="1"/>
  <c r="M173" i="14"/>
  <c r="N173" i="14" s="1"/>
  <c r="M172" i="14"/>
  <c r="N172" i="14" s="1"/>
  <c r="N169" i="14"/>
  <c r="M169" i="14"/>
  <c r="M167" i="14"/>
  <c r="N167" i="14" s="1"/>
  <c r="M166" i="14"/>
  <c r="N166" i="14" s="1"/>
  <c r="M161" i="14"/>
  <c r="N161" i="14" s="1"/>
  <c r="M159" i="14"/>
  <c r="N159" i="14" s="1"/>
  <c r="M156" i="14"/>
  <c r="N156" i="14" s="1"/>
  <c r="M155" i="14"/>
  <c r="N155" i="14" s="1"/>
  <c r="M154" i="14"/>
  <c r="N154" i="14" s="1"/>
  <c r="M153" i="14"/>
  <c r="N153" i="14" s="1"/>
  <c r="M152" i="14"/>
  <c r="N152" i="14" s="1"/>
  <c r="M151" i="14"/>
  <c r="N151" i="14" s="1"/>
  <c r="M148" i="14"/>
  <c r="N148" i="14" s="1"/>
  <c r="M146" i="14"/>
  <c r="N146" i="14" s="1"/>
  <c r="M145" i="14"/>
  <c r="N145" i="14" s="1"/>
  <c r="M144" i="14"/>
  <c r="N144" i="14" s="1"/>
  <c r="M143" i="14"/>
  <c r="N143" i="14" s="1"/>
  <c r="M141" i="14"/>
  <c r="N141" i="14" s="1"/>
  <c r="M140" i="14"/>
  <c r="N140" i="14" s="1"/>
  <c r="M139" i="14"/>
  <c r="N139" i="14" s="1"/>
  <c r="N137" i="14"/>
  <c r="M137" i="14"/>
  <c r="N135" i="14"/>
  <c r="M135" i="14"/>
  <c r="N134" i="14"/>
  <c r="M134" i="14"/>
  <c r="N133" i="14"/>
  <c r="M133" i="14"/>
  <c r="N131" i="14"/>
  <c r="M131" i="14"/>
  <c r="N130" i="14"/>
  <c r="M130" i="14"/>
  <c r="N129" i="14"/>
  <c r="M129" i="14"/>
  <c r="N128" i="14"/>
  <c r="M128" i="14"/>
  <c r="M125" i="14"/>
  <c r="N125" i="14" s="1"/>
  <c r="M124" i="14"/>
  <c r="N124" i="14" s="1"/>
  <c r="M123" i="14"/>
  <c r="N123" i="14" s="1"/>
  <c r="M121" i="14"/>
  <c r="N121" i="14" s="1"/>
  <c r="M119" i="14"/>
  <c r="N119" i="14" s="1"/>
  <c r="M117" i="14"/>
  <c r="N117" i="14" s="1"/>
  <c r="M116" i="14"/>
  <c r="N116" i="14" s="1"/>
  <c r="M113" i="14"/>
  <c r="N113" i="14" s="1"/>
  <c r="M112" i="14"/>
  <c r="N112" i="14" s="1"/>
  <c r="M111" i="14"/>
  <c r="N111" i="14" s="1"/>
  <c r="M110" i="14"/>
  <c r="N110" i="14" s="1"/>
  <c r="M109" i="14"/>
  <c r="N109" i="14" s="1"/>
  <c r="M107" i="14"/>
  <c r="N107" i="14" s="1"/>
  <c r="M106" i="14"/>
  <c r="N106" i="14" s="1"/>
  <c r="N105" i="14"/>
  <c r="M105" i="14"/>
  <c r="N103" i="14"/>
  <c r="M103" i="14"/>
  <c r="N102" i="14"/>
  <c r="M102" i="14"/>
  <c r="N101" i="14"/>
  <c r="M101" i="14"/>
  <c r="N100" i="14"/>
  <c r="M100" i="14"/>
  <c r="N98" i="14"/>
  <c r="M98" i="14"/>
  <c r="N96" i="14"/>
  <c r="M96" i="14"/>
  <c r="N95" i="14"/>
  <c r="M95" i="14"/>
  <c r="M94" i="14"/>
  <c r="N94" i="14" s="1"/>
  <c r="M93" i="14"/>
  <c r="N93" i="14" s="1"/>
  <c r="M92" i="14"/>
  <c r="N92" i="14" s="1"/>
  <c r="M91" i="14"/>
  <c r="N91" i="14" s="1"/>
  <c r="M90" i="14"/>
  <c r="N90" i="14" s="1"/>
  <c r="M89" i="14"/>
  <c r="N89" i="14" s="1"/>
  <c r="M87" i="14"/>
  <c r="N87" i="14" s="1"/>
  <c r="M86" i="14"/>
  <c r="N86" i="14" s="1"/>
  <c r="M85" i="14"/>
  <c r="N85" i="14" s="1"/>
  <c r="M84" i="14"/>
  <c r="N84" i="14" s="1"/>
  <c r="M82" i="14"/>
  <c r="N82" i="14" s="1"/>
  <c r="M81" i="14"/>
  <c r="N81" i="14" s="1"/>
  <c r="M80" i="14"/>
  <c r="N80" i="14" s="1"/>
  <c r="M79" i="14"/>
  <c r="N79" i="14" s="1"/>
  <c r="M78" i="14"/>
  <c r="N78" i="14" s="1"/>
  <c r="M77" i="14"/>
  <c r="N77" i="14" s="1"/>
  <c r="M76" i="14"/>
  <c r="N76" i="14" s="1"/>
  <c r="M74" i="14"/>
  <c r="N74" i="14" s="1"/>
  <c r="M73" i="14"/>
  <c r="N73" i="14" s="1"/>
  <c r="M72" i="14"/>
  <c r="N72" i="14" s="1"/>
  <c r="M71" i="14"/>
  <c r="N71" i="14" s="1"/>
  <c r="M70" i="14"/>
  <c r="N70" i="14" s="1"/>
  <c r="M68" i="14"/>
  <c r="N68" i="14" s="1"/>
  <c r="M67" i="14"/>
  <c r="N67" i="14" s="1"/>
  <c r="N66" i="14"/>
  <c r="M66" i="14"/>
  <c r="N63" i="14"/>
  <c r="M63" i="14"/>
  <c r="N62" i="14"/>
  <c r="M62" i="14"/>
  <c r="N61" i="14"/>
  <c r="M61" i="14"/>
  <c r="N60" i="14"/>
  <c r="M60" i="14"/>
  <c r="N59" i="14"/>
  <c r="M59" i="14"/>
  <c r="N58" i="14"/>
  <c r="M58" i="14"/>
  <c r="N56" i="14"/>
  <c r="M56" i="14"/>
  <c r="N54" i="14"/>
  <c r="M54" i="14"/>
  <c r="N53" i="14"/>
  <c r="M53" i="14"/>
  <c r="N52" i="14"/>
  <c r="M52" i="14"/>
  <c r="N50" i="14"/>
  <c r="M50" i="14"/>
  <c r="N49" i="14"/>
  <c r="M49" i="14"/>
  <c r="N47" i="14"/>
  <c r="M47" i="14"/>
  <c r="N45" i="14"/>
  <c r="M45" i="14"/>
  <c r="N44" i="14"/>
  <c r="M44" i="14"/>
  <c r="N43" i="14"/>
  <c r="M43" i="14"/>
  <c r="M42" i="14"/>
  <c r="N42" i="14" s="1"/>
  <c r="M40" i="14"/>
  <c r="N40" i="14" s="1"/>
  <c r="M39" i="14"/>
  <c r="N39" i="14" s="1"/>
  <c r="M38" i="14"/>
  <c r="N38" i="14" s="1"/>
  <c r="M36" i="14"/>
  <c r="N36" i="14" s="1"/>
  <c r="M35" i="14"/>
  <c r="N35" i="14" s="1"/>
  <c r="M34" i="14"/>
  <c r="N34" i="14" s="1"/>
  <c r="M33" i="14"/>
  <c r="N33" i="14" s="1"/>
  <c r="M32" i="14"/>
  <c r="N32" i="14" s="1"/>
  <c r="M31" i="14"/>
  <c r="N31" i="14" s="1"/>
  <c r="M30" i="14"/>
  <c r="N30" i="14" s="1"/>
  <c r="M27" i="14"/>
  <c r="N27" i="14" s="1"/>
  <c r="M25" i="14"/>
  <c r="N25" i="14" s="1"/>
  <c r="M23" i="14"/>
  <c r="N23" i="14" s="1"/>
  <c r="M22" i="14"/>
  <c r="N22" i="14" s="1"/>
  <c r="M21" i="14"/>
  <c r="N21" i="14" s="1"/>
  <c r="M19" i="14"/>
  <c r="N19" i="14" s="1"/>
  <c r="N18" i="14"/>
  <c r="M18" i="14"/>
  <c r="M17" i="14"/>
  <c r="N17" i="14" s="1"/>
  <c r="M16" i="14"/>
  <c r="N16" i="14" s="1"/>
  <c r="M15" i="14"/>
  <c r="N15" i="14" s="1"/>
  <c r="N14" i="14" s="1"/>
  <c r="M12" i="14"/>
  <c r="N12" i="14" s="1"/>
  <c r="M10" i="14"/>
  <c r="N10" i="14" s="1"/>
  <c r="M9" i="14"/>
  <c r="N9" i="14" s="1"/>
  <c r="J573" i="14"/>
  <c r="J569" i="14"/>
  <c r="J567" i="14"/>
  <c r="J565" i="14"/>
  <c r="J564" i="14" s="1"/>
  <c r="J562" i="14"/>
  <c r="J560" i="14"/>
  <c r="J555" i="14"/>
  <c r="J552" i="14"/>
  <c r="J546" i="14"/>
  <c r="J543" i="14"/>
  <c r="J540" i="14"/>
  <c r="J539" i="14"/>
  <c r="J534" i="14"/>
  <c r="J533" i="14" s="1"/>
  <c r="J529" i="14"/>
  <c r="J526" i="14"/>
  <c r="J524" i="14"/>
  <c r="J520" i="14"/>
  <c r="J518" i="14"/>
  <c r="J515" i="14"/>
  <c r="J513" i="14"/>
  <c r="J512" i="14" s="1"/>
  <c r="J510" i="14"/>
  <c r="J508" i="14"/>
  <c r="J505" i="14"/>
  <c r="J504" i="14" s="1"/>
  <c r="J496" i="14"/>
  <c r="J495" i="14" s="1"/>
  <c r="J494" i="14" s="1"/>
  <c r="J491" i="14"/>
  <c r="J489" i="14"/>
  <c r="J487" i="14"/>
  <c r="J485" i="14"/>
  <c r="J484" i="14"/>
  <c r="J482" i="14"/>
  <c r="J481" i="14"/>
  <c r="J476" i="14"/>
  <c r="J475" i="14"/>
  <c r="J472" i="14"/>
  <c r="J469" i="14"/>
  <c r="J466" i="14"/>
  <c r="J465" i="14"/>
  <c r="J464" i="14" s="1"/>
  <c r="J461" i="14"/>
  <c r="J460" i="14" s="1"/>
  <c r="J458" i="14"/>
  <c r="J456" i="14"/>
  <c r="J455" i="14"/>
  <c r="J452" i="14"/>
  <c r="J450" i="14"/>
  <c r="J449" i="14" s="1"/>
  <c r="J441" i="14"/>
  <c r="J440" i="14"/>
  <c r="J439" i="14" s="1"/>
  <c r="J435" i="14"/>
  <c r="J433" i="14"/>
  <c r="J430" i="14"/>
  <c r="J426" i="14"/>
  <c r="J425" i="14" s="1"/>
  <c r="J423" i="14"/>
  <c r="J421" i="14"/>
  <c r="J418" i="14"/>
  <c r="J416" i="14"/>
  <c r="J406" i="14" s="1"/>
  <c r="J410" i="14"/>
  <c r="J407" i="14"/>
  <c r="J404" i="14"/>
  <c r="J402" i="14"/>
  <c r="J400" i="14"/>
  <c r="J396" i="14"/>
  <c r="J393" i="14"/>
  <c r="J387" i="14"/>
  <c r="J384" i="14"/>
  <c r="J378" i="14"/>
  <c r="J376" i="14"/>
  <c r="J374" i="14"/>
  <c r="J368" i="14"/>
  <c r="J367" i="14" s="1"/>
  <c r="J363" i="14"/>
  <c r="J362" i="14" s="1"/>
  <c r="J358" i="14"/>
  <c r="J356" i="14"/>
  <c r="J353" i="14"/>
  <c r="J350" i="14"/>
  <c r="J345" i="14"/>
  <c r="J344" i="14" s="1"/>
  <c r="J339" i="14"/>
  <c r="J337" i="14"/>
  <c r="J335" i="14"/>
  <c r="J333" i="14"/>
  <c r="J328" i="14"/>
  <c r="J327" i="14"/>
  <c r="J325" i="14"/>
  <c r="J324" i="14"/>
  <c r="J323" i="14" s="1"/>
  <c r="J317" i="14"/>
  <c r="J316" i="14" s="1"/>
  <c r="J313" i="14"/>
  <c r="J311" i="14"/>
  <c r="J309" i="14"/>
  <c r="J306" i="14"/>
  <c r="J303" i="14"/>
  <c r="J302" i="14" s="1"/>
  <c r="J299" i="14"/>
  <c r="J297" i="14"/>
  <c r="J289" i="14"/>
  <c r="J287" i="14"/>
  <c r="J282" i="14"/>
  <c r="J280" i="14"/>
  <c r="J277" i="14"/>
  <c r="J272" i="14"/>
  <c r="J269" i="14"/>
  <c r="J267" i="14"/>
  <c r="J265" i="14"/>
  <c r="J260" i="14"/>
  <c r="J254" i="14"/>
  <c r="J253" i="14"/>
  <c r="J251" i="14"/>
  <c r="J250" i="14"/>
  <c r="J246" i="14"/>
  <c r="J244" i="14"/>
  <c r="J243" i="14" s="1"/>
  <c r="J239" i="14"/>
  <c r="J234" i="14"/>
  <c r="J232" i="14"/>
  <c r="J230" i="14"/>
  <c r="J227" i="14"/>
  <c r="J224" i="14"/>
  <c r="J222" i="14"/>
  <c r="J221" i="14"/>
  <c r="J219" i="14"/>
  <c r="J214" i="14"/>
  <c r="J213" i="14" s="1"/>
  <c r="J210" i="14"/>
  <c r="J205" i="14"/>
  <c r="J204" i="14" s="1"/>
  <c r="J202" i="14"/>
  <c r="J201" i="14" s="1"/>
  <c r="J195" i="14"/>
  <c r="J191" i="14"/>
  <c r="J189" i="14"/>
  <c r="J187" i="14"/>
  <c r="J186" i="14" s="1"/>
  <c r="J184" i="14"/>
  <c r="J183" i="14" s="1"/>
  <c r="J181" i="14"/>
  <c r="J179" i="14"/>
  <c r="J176" i="14"/>
  <c r="J171" i="14"/>
  <c r="J170" i="14" s="1"/>
  <c r="J168" i="14"/>
  <c r="J165" i="14"/>
  <c r="J160" i="14"/>
  <c r="J158" i="14"/>
  <c r="J157" i="14"/>
  <c r="J150" i="14"/>
  <c r="J149" i="14"/>
  <c r="J147" i="14"/>
  <c r="J142" i="14"/>
  <c r="J138" i="14"/>
  <c r="J136" i="14"/>
  <c r="J132" i="14"/>
  <c r="J127" i="14"/>
  <c r="J126" i="14" s="1"/>
  <c r="J122" i="14"/>
  <c r="J120" i="14"/>
  <c r="J118" i="14"/>
  <c r="J115" i="14"/>
  <c r="J114" i="14" s="1"/>
  <c r="J108" i="14"/>
  <c r="J104" i="14"/>
  <c r="J99" i="14"/>
  <c r="J97" i="14"/>
  <c r="J88" i="14"/>
  <c r="J83" i="14"/>
  <c r="J75" i="14"/>
  <c r="J69" i="14"/>
  <c r="J65" i="14"/>
  <c r="J64" i="14" s="1"/>
  <c r="J57" i="14"/>
  <c r="J55" i="14"/>
  <c r="J51" i="14"/>
  <c r="J48" i="14"/>
  <c r="J46" i="14"/>
  <c r="J41" i="14"/>
  <c r="J37" i="14"/>
  <c r="J29" i="14"/>
  <c r="J26" i="14"/>
  <c r="J24" i="14"/>
  <c r="J20" i="14"/>
  <c r="J14" i="14"/>
  <c r="J13" i="14"/>
  <c r="J11" i="14"/>
  <c r="J8" i="14"/>
  <c r="J7" i="14" s="1"/>
  <c r="L573" i="14"/>
  <c r="L569" i="14"/>
  <c r="L567" i="14"/>
  <c r="L565" i="14"/>
  <c r="L562" i="14"/>
  <c r="L560" i="14"/>
  <c r="L555" i="14"/>
  <c r="L552" i="14"/>
  <c r="L546" i="14"/>
  <c r="L543" i="14"/>
  <c r="L540" i="14"/>
  <c r="L534" i="14"/>
  <c r="L533" i="14" s="1"/>
  <c r="L529" i="14"/>
  <c r="L526" i="14"/>
  <c r="L524" i="14"/>
  <c r="L520" i="14"/>
  <c r="L518" i="14"/>
  <c r="L515" i="14"/>
  <c r="L513" i="14"/>
  <c r="L510" i="14"/>
  <c r="L508" i="14"/>
  <c r="L505" i="14"/>
  <c r="L504" i="14" s="1"/>
  <c r="L496" i="14"/>
  <c r="L495" i="14" s="1"/>
  <c r="L494" i="14" s="1"/>
  <c r="L491" i="14"/>
  <c r="L489" i="14"/>
  <c r="L487" i="14"/>
  <c r="L485" i="14"/>
  <c r="L482" i="14"/>
  <c r="L481" i="14" s="1"/>
  <c r="L476" i="14"/>
  <c r="L475" i="14" s="1"/>
  <c r="L472" i="14"/>
  <c r="L469" i="14"/>
  <c r="L466" i="14"/>
  <c r="L461" i="14"/>
  <c r="L460" i="14"/>
  <c r="L458" i="14"/>
  <c r="L456" i="14"/>
  <c r="L455" i="14" s="1"/>
  <c r="L452" i="14"/>
  <c r="L450" i="14"/>
  <c r="L449" i="14" s="1"/>
  <c r="L448" i="14" s="1"/>
  <c r="L441" i="14"/>
  <c r="L440" i="14" s="1"/>
  <c r="L439" i="14" s="1"/>
  <c r="L435" i="14"/>
  <c r="L433" i="14"/>
  <c r="L430" i="14"/>
  <c r="L429" i="14" s="1"/>
  <c r="L426" i="14"/>
  <c r="L425" i="14" s="1"/>
  <c r="L423" i="14"/>
  <c r="L421" i="14"/>
  <c r="L418" i="14"/>
  <c r="L416" i="14"/>
  <c r="L410" i="14"/>
  <c r="L407" i="14"/>
  <c r="L404" i="14"/>
  <c r="L402" i="14"/>
  <c r="L400" i="14"/>
  <c r="L396" i="14"/>
  <c r="L393" i="14"/>
  <c r="L387" i="14"/>
  <c r="L384" i="14"/>
  <c r="L378" i="14"/>
  <c r="L376" i="14"/>
  <c r="L374" i="14"/>
  <c r="L368" i="14"/>
  <c r="L367" i="14" s="1"/>
  <c r="L363" i="14"/>
  <c r="L362" i="14" s="1"/>
  <c r="L358" i="14"/>
  <c r="L356" i="14"/>
  <c r="L355" i="14"/>
  <c r="L353" i="14"/>
  <c r="L350" i="14"/>
  <c r="L345" i="14"/>
  <c r="L344" i="14"/>
  <c r="L343" i="14" s="1"/>
  <c r="L339" i="14"/>
  <c r="L337" i="14"/>
  <c r="L332" i="14" s="1"/>
  <c r="L331" i="14" s="1"/>
  <c r="L335" i="14"/>
  <c r="L333" i="14"/>
  <c r="L328" i="14"/>
  <c r="L327" i="14" s="1"/>
  <c r="L325" i="14"/>
  <c r="L324" i="14" s="1"/>
  <c r="L317" i="14"/>
  <c r="L316" i="14" s="1"/>
  <c r="L313" i="14"/>
  <c r="L311" i="14"/>
  <c r="L309" i="14"/>
  <c r="L306" i="14"/>
  <c r="L303" i="14"/>
  <c r="L299" i="14"/>
  <c r="L297" i="14"/>
  <c r="L289" i="14"/>
  <c r="L287" i="14"/>
  <c r="L282" i="14"/>
  <c r="L280" i="14"/>
  <c r="L277" i="14"/>
  <c r="L276" i="14" s="1"/>
  <c r="L272" i="14"/>
  <c r="L269" i="14"/>
  <c r="L267" i="14"/>
  <c r="L265" i="14"/>
  <c r="L260" i="14"/>
  <c r="L254" i="14"/>
  <c r="L251" i="14"/>
  <c r="L250" i="14" s="1"/>
  <c r="L246" i="14"/>
  <c r="L244" i="14"/>
  <c r="L239" i="14"/>
  <c r="L234" i="14"/>
  <c r="L232" i="14"/>
  <c r="L230" i="14"/>
  <c r="L227" i="14"/>
  <c r="L226" i="14" s="1"/>
  <c r="L224" i="14"/>
  <c r="L222" i="14"/>
  <c r="L219" i="14"/>
  <c r="L214" i="14"/>
  <c r="L213" i="14" s="1"/>
  <c r="L210" i="14"/>
  <c r="L209" i="14" s="1"/>
  <c r="L205" i="14"/>
  <c r="L204" i="14" s="1"/>
  <c r="L202" i="14"/>
  <c r="L201" i="14" s="1"/>
  <c r="L195" i="14"/>
  <c r="L191" i="14"/>
  <c r="L189" i="14"/>
  <c r="L187" i="14"/>
  <c r="L184" i="14"/>
  <c r="L183" i="14" s="1"/>
  <c r="L181" i="14"/>
  <c r="L179" i="14"/>
  <c r="L176" i="14"/>
  <c r="L171" i="14"/>
  <c r="L170" i="14" s="1"/>
  <c r="L168" i="14"/>
  <c r="L165" i="14"/>
  <c r="L160" i="14"/>
  <c r="L158" i="14"/>
  <c r="L157" i="14" s="1"/>
  <c r="L150" i="14"/>
  <c r="L149" i="14" s="1"/>
  <c r="L147" i="14"/>
  <c r="L142" i="14"/>
  <c r="L138" i="14"/>
  <c r="L136" i="14"/>
  <c r="L132" i="14"/>
  <c r="L127" i="14"/>
  <c r="L126" i="14" s="1"/>
  <c r="L122" i="14"/>
  <c r="L120" i="14"/>
  <c r="L118" i="14"/>
  <c r="L115" i="14"/>
  <c r="L108" i="14"/>
  <c r="L104" i="14"/>
  <c r="L99" i="14"/>
  <c r="L97" i="14"/>
  <c r="L88" i="14"/>
  <c r="L83" i="14"/>
  <c r="L75" i="14"/>
  <c r="L69" i="14"/>
  <c r="L65" i="14"/>
  <c r="L57" i="14"/>
  <c r="L55" i="14"/>
  <c r="L51" i="14"/>
  <c r="L48" i="14"/>
  <c r="L46" i="14"/>
  <c r="L41" i="14"/>
  <c r="L37" i="14"/>
  <c r="L29" i="14"/>
  <c r="L26" i="14"/>
  <c r="L24" i="14"/>
  <c r="L20" i="14"/>
  <c r="L14" i="14"/>
  <c r="L13" i="14" s="1"/>
  <c r="L11" i="14"/>
  <c r="L8" i="14"/>
  <c r="K573" i="14"/>
  <c r="I573" i="14"/>
  <c r="K569" i="14"/>
  <c r="I569" i="14"/>
  <c r="K567" i="14"/>
  <c r="I567" i="14"/>
  <c r="K565" i="14"/>
  <c r="I565" i="14"/>
  <c r="K564" i="14"/>
  <c r="I564" i="14"/>
  <c r="K562" i="14"/>
  <c r="I562" i="14"/>
  <c r="K560" i="14"/>
  <c r="I560" i="14"/>
  <c r="K555" i="14"/>
  <c r="I555" i="14"/>
  <c r="K554" i="14"/>
  <c r="I554" i="14"/>
  <c r="K552" i="14"/>
  <c r="I552" i="14"/>
  <c r="K546" i="14"/>
  <c r="I546" i="14"/>
  <c r="K543" i="14"/>
  <c r="I543" i="14"/>
  <c r="K540" i="14"/>
  <c r="I540" i="14"/>
  <c r="K539" i="14"/>
  <c r="I539" i="14"/>
  <c r="K538" i="14"/>
  <c r="I538" i="14"/>
  <c r="K534" i="14"/>
  <c r="I534" i="14"/>
  <c r="K533" i="14"/>
  <c r="I533" i="14"/>
  <c r="K529" i="14"/>
  <c r="I529" i="14"/>
  <c r="K526" i="14"/>
  <c r="I526" i="14"/>
  <c r="K524" i="14"/>
  <c r="I524" i="14"/>
  <c r="K520" i="14"/>
  <c r="I520" i="14"/>
  <c r="K518" i="14"/>
  <c r="I518" i="14"/>
  <c r="K517" i="14"/>
  <c r="I517" i="14"/>
  <c r="K515" i="14"/>
  <c r="I515" i="14"/>
  <c r="K513" i="14"/>
  <c r="I513" i="14"/>
  <c r="K512" i="14"/>
  <c r="I512" i="14"/>
  <c r="K510" i="14"/>
  <c r="I510" i="14"/>
  <c r="K508" i="14"/>
  <c r="I508" i="14"/>
  <c r="K505" i="14"/>
  <c r="I505" i="14"/>
  <c r="K504" i="14"/>
  <c r="I504" i="14"/>
  <c r="K496" i="14"/>
  <c r="I496" i="14"/>
  <c r="K495" i="14"/>
  <c r="I495" i="14"/>
  <c r="K494" i="14"/>
  <c r="I494" i="14"/>
  <c r="K491" i="14"/>
  <c r="I491" i="14"/>
  <c r="K489" i="14"/>
  <c r="I489" i="14"/>
  <c r="K487" i="14"/>
  <c r="I487" i="14"/>
  <c r="K485" i="14"/>
  <c r="I485" i="14"/>
  <c r="K484" i="14"/>
  <c r="I484" i="14"/>
  <c r="K482" i="14"/>
  <c r="I482" i="14"/>
  <c r="K481" i="14"/>
  <c r="I481" i="14"/>
  <c r="K476" i="14"/>
  <c r="I476" i="14"/>
  <c r="K475" i="14"/>
  <c r="I475" i="14"/>
  <c r="K472" i="14"/>
  <c r="I472" i="14"/>
  <c r="K469" i="14"/>
  <c r="I469" i="14"/>
  <c r="K466" i="14"/>
  <c r="I466" i="14"/>
  <c r="K465" i="14"/>
  <c r="I465" i="14"/>
  <c r="K464" i="14"/>
  <c r="I464" i="14"/>
  <c r="K461" i="14"/>
  <c r="I461" i="14"/>
  <c r="K460" i="14"/>
  <c r="I460" i="14"/>
  <c r="K458" i="14"/>
  <c r="I458" i="14"/>
  <c r="K456" i="14"/>
  <c r="I456" i="14"/>
  <c r="K455" i="14"/>
  <c r="I455" i="14"/>
  <c r="K452" i="14"/>
  <c r="I452" i="14"/>
  <c r="K450" i="14"/>
  <c r="I450" i="14"/>
  <c r="K449" i="14"/>
  <c r="I449" i="14"/>
  <c r="K448" i="14"/>
  <c r="I448" i="14"/>
  <c r="K441" i="14"/>
  <c r="I441" i="14"/>
  <c r="K440" i="14"/>
  <c r="I440" i="14"/>
  <c r="K439" i="14"/>
  <c r="I439" i="14"/>
  <c r="K435" i="14"/>
  <c r="I435" i="14"/>
  <c r="K433" i="14"/>
  <c r="I433" i="14"/>
  <c r="K430" i="14"/>
  <c r="I430" i="14"/>
  <c r="K429" i="14"/>
  <c r="I429" i="14"/>
  <c r="K426" i="14"/>
  <c r="I426" i="14"/>
  <c r="K425" i="14"/>
  <c r="I425" i="14"/>
  <c r="K423" i="14"/>
  <c r="I423" i="14"/>
  <c r="K421" i="14"/>
  <c r="I421" i="14"/>
  <c r="K418" i="14"/>
  <c r="I418" i="14"/>
  <c r="K416" i="14"/>
  <c r="I416" i="14"/>
  <c r="K410" i="14"/>
  <c r="I410" i="14"/>
  <c r="K407" i="14"/>
  <c r="I407" i="14"/>
  <c r="K406" i="14"/>
  <c r="I406" i="14"/>
  <c r="K404" i="14"/>
  <c r="I404" i="14"/>
  <c r="K402" i="14"/>
  <c r="I402" i="14"/>
  <c r="K400" i="14"/>
  <c r="I400" i="14"/>
  <c r="K396" i="14"/>
  <c r="I396" i="14"/>
  <c r="K393" i="14"/>
  <c r="I393" i="14"/>
  <c r="K387" i="14"/>
  <c r="I387" i="14"/>
  <c r="K386" i="14"/>
  <c r="I386" i="14"/>
  <c r="K384" i="14"/>
  <c r="I384" i="14"/>
  <c r="K378" i="14"/>
  <c r="I378" i="14"/>
  <c r="K376" i="14"/>
  <c r="I376" i="14"/>
  <c r="K374" i="14"/>
  <c r="I374" i="14"/>
  <c r="K373" i="14"/>
  <c r="I373" i="14"/>
  <c r="K372" i="14"/>
  <c r="I372" i="14"/>
  <c r="K368" i="14"/>
  <c r="I368" i="14"/>
  <c r="K367" i="14"/>
  <c r="I367" i="14"/>
  <c r="K363" i="14"/>
  <c r="I363" i="14"/>
  <c r="K362" i="14"/>
  <c r="I362" i="14"/>
  <c r="K361" i="14"/>
  <c r="I361" i="14"/>
  <c r="K358" i="14"/>
  <c r="I358" i="14"/>
  <c r="K356" i="14"/>
  <c r="I356" i="14"/>
  <c r="K355" i="14"/>
  <c r="I355" i="14"/>
  <c r="K353" i="14"/>
  <c r="I353" i="14"/>
  <c r="K350" i="14"/>
  <c r="I350" i="14"/>
  <c r="K345" i="14"/>
  <c r="I345" i="14"/>
  <c r="K344" i="14"/>
  <c r="I344" i="14"/>
  <c r="K343" i="14"/>
  <c r="I343" i="14"/>
  <c r="K339" i="14"/>
  <c r="I339" i="14"/>
  <c r="K337" i="14"/>
  <c r="I337" i="14"/>
  <c r="K335" i="14"/>
  <c r="I335" i="14"/>
  <c r="K333" i="14"/>
  <c r="I333" i="14"/>
  <c r="K332" i="14"/>
  <c r="I332" i="14"/>
  <c r="K331" i="14"/>
  <c r="I331" i="14"/>
  <c r="K328" i="14"/>
  <c r="I328" i="14"/>
  <c r="K327" i="14"/>
  <c r="I327" i="14"/>
  <c r="K325" i="14"/>
  <c r="I325" i="14"/>
  <c r="K324" i="14"/>
  <c r="I324" i="14"/>
  <c r="K323" i="14"/>
  <c r="I323" i="14"/>
  <c r="K317" i="14"/>
  <c r="I317" i="14"/>
  <c r="K316" i="14"/>
  <c r="I316" i="14"/>
  <c r="K313" i="14"/>
  <c r="I313" i="14"/>
  <c r="K311" i="14"/>
  <c r="I311" i="14"/>
  <c r="K309" i="14"/>
  <c r="I309" i="14"/>
  <c r="K306" i="14"/>
  <c r="I306" i="14"/>
  <c r="K303" i="14"/>
  <c r="I303" i="14"/>
  <c r="K302" i="14"/>
  <c r="I302" i="14"/>
  <c r="K299" i="14"/>
  <c r="I299" i="14"/>
  <c r="K297" i="14"/>
  <c r="I297" i="14"/>
  <c r="K289" i="14"/>
  <c r="I289" i="14"/>
  <c r="K287" i="14"/>
  <c r="I287" i="14"/>
  <c r="K282" i="14"/>
  <c r="I282" i="14"/>
  <c r="K280" i="14"/>
  <c r="I280" i="14"/>
  <c r="K277" i="14"/>
  <c r="I277" i="14"/>
  <c r="K276" i="14"/>
  <c r="I276" i="14"/>
  <c r="K272" i="14"/>
  <c r="I272" i="14"/>
  <c r="K269" i="14"/>
  <c r="I269" i="14"/>
  <c r="K267" i="14"/>
  <c r="I267" i="14"/>
  <c r="K265" i="14"/>
  <c r="I265" i="14"/>
  <c r="K260" i="14"/>
  <c r="I260" i="14"/>
  <c r="K254" i="14"/>
  <c r="I254" i="14"/>
  <c r="K253" i="14"/>
  <c r="I253" i="14"/>
  <c r="K251" i="14"/>
  <c r="I251" i="14"/>
  <c r="K250" i="14"/>
  <c r="I250" i="14"/>
  <c r="K249" i="14"/>
  <c r="I249" i="14"/>
  <c r="K246" i="14"/>
  <c r="I246" i="14"/>
  <c r="K244" i="14"/>
  <c r="I244" i="14"/>
  <c r="K243" i="14"/>
  <c r="I243" i="14"/>
  <c r="K239" i="14"/>
  <c r="I239" i="14"/>
  <c r="K234" i="14"/>
  <c r="I234" i="14"/>
  <c r="K232" i="14"/>
  <c r="I232" i="14"/>
  <c r="K230" i="14"/>
  <c r="I230" i="14"/>
  <c r="K227" i="14"/>
  <c r="I227" i="14"/>
  <c r="K226" i="14"/>
  <c r="I226" i="14"/>
  <c r="K224" i="14"/>
  <c r="I224" i="14"/>
  <c r="K222" i="14"/>
  <c r="I222" i="14"/>
  <c r="K221" i="14"/>
  <c r="I221" i="14"/>
  <c r="K219" i="14"/>
  <c r="I219" i="14"/>
  <c r="K214" i="14"/>
  <c r="I214" i="14"/>
  <c r="K213" i="14"/>
  <c r="I213" i="14"/>
  <c r="K210" i="14"/>
  <c r="I210" i="14"/>
  <c r="K209" i="14"/>
  <c r="I209" i="14"/>
  <c r="K205" i="14"/>
  <c r="I205" i="14"/>
  <c r="K204" i="14"/>
  <c r="I204" i="14"/>
  <c r="K202" i="14"/>
  <c r="I202" i="14"/>
  <c r="K201" i="14"/>
  <c r="I201" i="14"/>
  <c r="K195" i="14"/>
  <c r="I195" i="14"/>
  <c r="K191" i="14"/>
  <c r="I191" i="14"/>
  <c r="K189" i="14"/>
  <c r="I189" i="14"/>
  <c r="K187" i="14"/>
  <c r="I187" i="14"/>
  <c r="K186" i="14"/>
  <c r="I186" i="14"/>
  <c r="K184" i="14"/>
  <c r="I184" i="14"/>
  <c r="K183" i="14"/>
  <c r="I183" i="14"/>
  <c r="K181" i="14"/>
  <c r="I181" i="14"/>
  <c r="K179" i="14"/>
  <c r="I179" i="14"/>
  <c r="K176" i="14"/>
  <c r="I176" i="14"/>
  <c r="K171" i="14"/>
  <c r="I171" i="14"/>
  <c r="K170" i="14"/>
  <c r="I170" i="14"/>
  <c r="K168" i="14"/>
  <c r="I168" i="14"/>
  <c r="K165" i="14"/>
  <c r="I165" i="14"/>
  <c r="K164" i="14"/>
  <c r="I164" i="14"/>
  <c r="K160" i="14"/>
  <c r="I160" i="14"/>
  <c r="K158" i="14"/>
  <c r="I158" i="14"/>
  <c r="K157" i="14"/>
  <c r="I157" i="14"/>
  <c r="K150" i="14"/>
  <c r="I150" i="14"/>
  <c r="K149" i="14"/>
  <c r="I149" i="14"/>
  <c r="K147" i="14"/>
  <c r="I147" i="14"/>
  <c r="K142" i="14"/>
  <c r="I142" i="14"/>
  <c r="K138" i="14"/>
  <c r="I138" i="14"/>
  <c r="K136" i="14"/>
  <c r="I136" i="14"/>
  <c r="K132" i="14"/>
  <c r="I132" i="14"/>
  <c r="K127" i="14"/>
  <c r="I127" i="14"/>
  <c r="K126" i="14"/>
  <c r="I126" i="14"/>
  <c r="K122" i="14"/>
  <c r="I122" i="14"/>
  <c r="K120" i="14"/>
  <c r="I120" i="14"/>
  <c r="K118" i="14"/>
  <c r="K114" i="14" s="1"/>
  <c r="I118" i="14"/>
  <c r="K115" i="14"/>
  <c r="I115" i="14"/>
  <c r="I114" i="14"/>
  <c r="K108" i="14"/>
  <c r="I108" i="14"/>
  <c r="K104" i="14"/>
  <c r="I104" i="14"/>
  <c r="K99" i="14"/>
  <c r="I99" i="14"/>
  <c r="K97" i="14"/>
  <c r="I97" i="14"/>
  <c r="K88" i="14"/>
  <c r="I88" i="14"/>
  <c r="K83" i="14"/>
  <c r="I83" i="14"/>
  <c r="K75" i="14"/>
  <c r="I75" i="14"/>
  <c r="K69" i="14"/>
  <c r="I69" i="14"/>
  <c r="K65" i="14"/>
  <c r="I65" i="14"/>
  <c r="K64" i="14"/>
  <c r="I64" i="14"/>
  <c r="K57" i="14"/>
  <c r="I57" i="14"/>
  <c r="K55" i="14"/>
  <c r="I55" i="14"/>
  <c r="K51" i="14"/>
  <c r="I51" i="14"/>
  <c r="K48" i="14"/>
  <c r="I48" i="14"/>
  <c r="K46" i="14"/>
  <c r="I46" i="14"/>
  <c r="K41" i="14"/>
  <c r="I41" i="14"/>
  <c r="K37" i="14"/>
  <c r="I37" i="14"/>
  <c r="K29" i="14"/>
  <c r="I29" i="14"/>
  <c r="K28" i="14"/>
  <c r="I28" i="14"/>
  <c r="K26" i="14"/>
  <c r="I26" i="14"/>
  <c r="K24" i="14"/>
  <c r="I24" i="14"/>
  <c r="K20" i="14"/>
  <c r="I20" i="14"/>
  <c r="K14" i="14"/>
  <c r="I14" i="14"/>
  <c r="K13" i="14"/>
  <c r="I13" i="14"/>
  <c r="K11" i="14"/>
  <c r="I11" i="14"/>
  <c r="K8" i="14"/>
  <c r="I8" i="14"/>
  <c r="K7" i="14"/>
  <c r="K6" i="14" s="1"/>
  <c r="I7" i="14"/>
  <c r="I6" i="14"/>
  <c r="H573" i="14"/>
  <c r="H569" i="14"/>
  <c r="H567" i="14"/>
  <c r="H565" i="14"/>
  <c r="H562" i="14"/>
  <c r="H560" i="14"/>
  <c r="H555" i="14"/>
  <c r="H552" i="14"/>
  <c r="H546" i="14"/>
  <c r="H543" i="14"/>
  <c r="H540" i="14"/>
  <c r="H534" i="14"/>
  <c r="H533" i="14" s="1"/>
  <c r="H529" i="14"/>
  <c r="H526" i="14"/>
  <c r="H524" i="14"/>
  <c r="H520" i="14"/>
  <c r="H518" i="14"/>
  <c r="H515" i="14"/>
  <c r="H513" i="14"/>
  <c r="H510" i="14"/>
  <c r="H508" i="14"/>
  <c r="H505" i="14"/>
  <c r="H504" i="14" s="1"/>
  <c r="H496" i="14"/>
  <c r="H495" i="14" s="1"/>
  <c r="H494" i="14" s="1"/>
  <c r="H491" i="14"/>
  <c r="H489" i="14"/>
  <c r="H487" i="14"/>
  <c r="H485" i="14"/>
  <c r="H482" i="14"/>
  <c r="H481" i="14" s="1"/>
  <c r="H476" i="14"/>
  <c r="H475" i="14" s="1"/>
  <c r="H472" i="14"/>
  <c r="H469" i="14"/>
  <c r="H466" i="14"/>
  <c r="H461" i="14"/>
  <c r="H460" i="14" s="1"/>
  <c r="H458" i="14"/>
  <c r="H456" i="14"/>
  <c r="H455" i="14" s="1"/>
  <c r="H452" i="14"/>
  <c r="H450" i="14"/>
  <c r="H441" i="14"/>
  <c r="H440" i="14" s="1"/>
  <c r="H439" i="14" s="1"/>
  <c r="H435" i="14"/>
  <c r="H433" i="14"/>
  <c r="H430" i="14"/>
  <c r="H426" i="14"/>
  <c r="H425" i="14" s="1"/>
  <c r="H423" i="14"/>
  <c r="H421" i="14"/>
  <c r="H418" i="14"/>
  <c r="H416" i="14"/>
  <c r="H410" i="14"/>
  <c r="H407" i="14"/>
  <c r="H404" i="14"/>
  <c r="H402" i="14"/>
  <c r="H400" i="14"/>
  <c r="H396" i="14"/>
  <c r="H393" i="14"/>
  <c r="H387" i="14"/>
  <c r="H384" i="14"/>
  <c r="H378" i="14"/>
  <c r="H376" i="14"/>
  <c r="H374" i="14"/>
  <c r="H368" i="14"/>
  <c r="H367" i="14" s="1"/>
  <c r="H363" i="14"/>
  <c r="H362" i="14" s="1"/>
  <c r="H358" i="14"/>
  <c r="H356" i="14"/>
  <c r="H353" i="14"/>
  <c r="H350" i="14"/>
  <c r="H345" i="14"/>
  <c r="H344" i="14" s="1"/>
  <c r="H339" i="14"/>
  <c r="H337" i="14"/>
  <c r="H335" i="14"/>
  <c r="H333" i="14"/>
  <c r="H328" i="14"/>
  <c r="H327" i="14" s="1"/>
  <c r="H325" i="14"/>
  <c r="H324" i="14" s="1"/>
  <c r="H317" i="14"/>
  <c r="H316" i="14" s="1"/>
  <c r="H313" i="14"/>
  <c r="H311" i="14"/>
  <c r="H309" i="14"/>
  <c r="H306" i="14"/>
  <c r="H303" i="14"/>
  <c r="H299" i="14"/>
  <c r="H297" i="14"/>
  <c r="H289" i="14"/>
  <c r="H287" i="14"/>
  <c r="H282" i="14"/>
  <c r="H280" i="14"/>
  <c r="H277" i="14"/>
  <c r="H272" i="14"/>
  <c r="H269" i="14"/>
  <c r="H267" i="14"/>
  <c r="H265" i="14"/>
  <c r="H260" i="14"/>
  <c r="H254" i="14"/>
  <c r="H251" i="14"/>
  <c r="H250" i="14" s="1"/>
  <c r="H246" i="14"/>
  <c r="H244" i="14"/>
  <c r="H243" i="14" s="1"/>
  <c r="H239" i="14"/>
  <c r="H234" i="14"/>
  <c r="H232" i="14"/>
  <c r="H230" i="14"/>
  <c r="H227" i="14"/>
  <c r="H226" i="14" s="1"/>
  <c r="H224" i="14"/>
  <c r="H222" i="14"/>
  <c r="H221" i="14" s="1"/>
  <c r="H219" i="14"/>
  <c r="H214" i="14"/>
  <c r="H213" i="14" s="1"/>
  <c r="H210" i="14"/>
  <c r="H205" i="14"/>
  <c r="H204" i="14" s="1"/>
  <c r="H202" i="14"/>
  <c r="H201" i="14" s="1"/>
  <c r="H195" i="14"/>
  <c r="H191" i="14"/>
  <c r="H189" i="14"/>
  <c r="H187" i="14"/>
  <c r="H184" i="14"/>
  <c r="H183" i="14" s="1"/>
  <c r="H181" i="14"/>
  <c r="H179" i="14"/>
  <c r="H176" i="14"/>
  <c r="H171" i="14"/>
  <c r="H170" i="14" s="1"/>
  <c r="H168" i="14"/>
  <c r="H165" i="14"/>
  <c r="H160" i="14"/>
  <c r="H158" i="14"/>
  <c r="H157" i="14" s="1"/>
  <c r="H150" i="14"/>
  <c r="H149" i="14" s="1"/>
  <c r="H147" i="14"/>
  <c r="H142" i="14"/>
  <c r="H138" i="14"/>
  <c r="H136" i="14"/>
  <c r="H132" i="14"/>
  <c r="H127" i="14"/>
  <c r="H122" i="14"/>
  <c r="H120" i="14"/>
  <c r="H118" i="14"/>
  <c r="H115" i="14"/>
  <c r="H114" i="14"/>
  <c r="H108" i="14"/>
  <c r="H104" i="14"/>
  <c r="H99" i="14"/>
  <c r="H97" i="14"/>
  <c r="H88" i="14"/>
  <c r="H83" i="14"/>
  <c r="H75" i="14"/>
  <c r="H69" i="14"/>
  <c r="H65" i="14"/>
  <c r="H57" i="14"/>
  <c r="H55" i="14"/>
  <c r="H51" i="14"/>
  <c r="H48" i="14"/>
  <c r="H46" i="14"/>
  <c r="H41" i="14"/>
  <c r="H37" i="14"/>
  <c r="H29" i="14"/>
  <c r="H26" i="14"/>
  <c r="H24" i="14"/>
  <c r="H20" i="14"/>
  <c r="H14" i="14"/>
  <c r="H13" i="14"/>
  <c r="H11" i="14"/>
  <c r="H8" i="14"/>
  <c r="H539" i="14" l="1"/>
  <c r="H554" i="14"/>
  <c r="L564" i="14"/>
  <c r="H465" i="14"/>
  <c r="L28" i="14"/>
  <c r="L64" i="14"/>
  <c r="L221" i="14"/>
  <c r="L243" i="14"/>
  <c r="L302" i="14"/>
  <c r="L386" i="14"/>
  <c r="L517" i="14"/>
  <c r="J28" i="14"/>
  <c r="J164" i="14"/>
  <c r="J226" i="14"/>
  <c r="J276" i="14"/>
  <c r="J355" i="14"/>
  <c r="J373" i="14"/>
  <c r="J386" i="14"/>
  <c r="J429" i="14"/>
  <c r="J6" i="14"/>
  <c r="J249" i="14"/>
  <c r="J332" i="14"/>
  <c r="J331" i="14" s="1"/>
  <c r="J343" i="14"/>
  <c r="J517" i="14"/>
  <c r="L539" i="14"/>
  <c r="L554" i="14"/>
  <c r="J554" i="14"/>
  <c r="J538" i="14" s="1"/>
  <c r="L361" i="14"/>
  <c r="J209" i="14"/>
  <c r="J361" i="14"/>
  <c r="J372" i="14"/>
  <c r="J448" i="14"/>
  <c r="H276" i="14"/>
  <c r="L7" i="14"/>
  <c r="L6" i="14" s="1"/>
  <c r="L114" i="14"/>
  <c r="L164" i="14"/>
  <c r="L186" i="14"/>
  <c r="L253" i="14"/>
  <c r="L249" i="14" s="1"/>
  <c r="L323" i="14"/>
  <c r="L373" i="14"/>
  <c r="L484" i="14"/>
  <c r="L512" i="14"/>
  <c r="L406" i="14"/>
  <c r="L465" i="14"/>
  <c r="L464" i="14"/>
  <c r="H28" i="14"/>
  <c r="H64" i="14"/>
  <c r="H126" i="14"/>
  <c r="H373" i="14"/>
  <c r="H406" i="14"/>
  <c r="H449" i="14"/>
  <c r="H448" i="14" s="1"/>
  <c r="H484" i="14"/>
  <c r="H512" i="14"/>
  <c r="H564" i="14"/>
  <c r="H253" i="14"/>
  <c r="H332" i="14"/>
  <c r="H331" i="14" s="1"/>
  <c r="H7" i="14"/>
  <c r="H6" i="14" s="1"/>
  <c r="H186" i="14"/>
  <c r="H355" i="14"/>
  <c r="H464" i="14"/>
  <c r="H517" i="14"/>
  <c r="H164" i="14"/>
  <c r="H302" i="14"/>
  <c r="H323" i="14"/>
  <c r="H343" i="14"/>
  <c r="H386" i="14"/>
  <c r="H429" i="14"/>
  <c r="H209" i="14"/>
  <c r="H361" i="14"/>
  <c r="G573" i="14"/>
  <c r="G569" i="14"/>
  <c r="G567" i="14"/>
  <c r="G565" i="14"/>
  <c r="G562" i="14"/>
  <c r="G560" i="14"/>
  <c r="G555" i="14"/>
  <c r="G552" i="14"/>
  <c r="G546" i="14"/>
  <c r="G543" i="14"/>
  <c r="G540" i="14"/>
  <c r="G534" i="14"/>
  <c r="G533" i="14" s="1"/>
  <c r="G529" i="14"/>
  <c r="G526" i="14"/>
  <c r="G524" i="14"/>
  <c r="G520" i="14"/>
  <c r="G518" i="14"/>
  <c r="G515" i="14"/>
  <c r="G513" i="14"/>
  <c r="G510" i="14"/>
  <c r="G508" i="14"/>
  <c r="G505" i="14"/>
  <c r="G504" i="14" s="1"/>
  <c r="G496" i="14"/>
  <c r="G495" i="14" s="1"/>
  <c r="G494" i="14" s="1"/>
  <c r="G491" i="14"/>
  <c r="G489" i="14"/>
  <c r="G487" i="14"/>
  <c r="G485" i="14"/>
  <c r="G482" i="14"/>
  <c r="G481" i="14" s="1"/>
  <c r="G476" i="14"/>
  <c r="G475" i="14"/>
  <c r="G472" i="14"/>
  <c r="G469" i="14"/>
  <c r="G466" i="14"/>
  <c r="G465" i="14"/>
  <c r="G461" i="14"/>
  <c r="G460" i="14" s="1"/>
  <c r="G458" i="14"/>
  <c r="G456" i="14"/>
  <c r="G452" i="14"/>
  <c r="G450" i="14"/>
  <c r="G441" i="14"/>
  <c r="G440" i="14" s="1"/>
  <c r="G439" i="14" s="1"/>
  <c r="G435" i="14"/>
  <c r="G433" i="14"/>
  <c r="G430" i="14"/>
  <c r="G426" i="14"/>
  <c r="G425" i="14" s="1"/>
  <c r="G423" i="14"/>
  <c r="G421" i="14"/>
  <c r="G418" i="14"/>
  <c r="G416" i="14"/>
  <c r="G410" i="14"/>
  <c r="G407" i="14"/>
  <c r="G404" i="14"/>
  <c r="G402" i="14"/>
  <c r="G400" i="14"/>
  <c r="G396" i="14"/>
  <c r="G393" i="14"/>
  <c r="G387" i="14"/>
  <c r="G384" i="14"/>
  <c r="G378" i="14"/>
  <c r="G376" i="14"/>
  <c r="G374" i="14"/>
  <c r="G368" i="14"/>
  <c r="G367" i="14" s="1"/>
  <c r="G363" i="14"/>
  <c r="G362" i="14" s="1"/>
  <c r="G358" i="14"/>
  <c r="G356" i="14"/>
  <c r="G353" i="14"/>
  <c r="G350" i="14"/>
  <c r="G345" i="14"/>
  <c r="G339" i="14"/>
  <c r="G337" i="14"/>
  <c r="G335" i="14"/>
  <c r="G333" i="14"/>
  <c r="G328" i="14"/>
  <c r="G327" i="14" s="1"/>
  <c r="G325" i="14"/>
  <c r="G324" i="14" s="1"/>
  <c r="G317" i="14"/>
  <c r="G316" i="14" s="1"/>
  <c r="G313" i="14"/>
  <c r="G311" i="14"/>
  <c r="G309" i="14"/>
  <c r="G306" i="14"/>
  <c r="G303" i="14"/>
  <c r="G299" i="14"/>
  <c r="G297" i="14"/>
  <c r="G289" i="14"/>
  <c r="G287" i="14"/>
  <c r="G282" i="14"/>
  <c r="G280" i="14"/>
  <c r="G277" i="14"/>
  <c r="G272" i="14"/>
  <c r="G269" i="14"/>
  <c r="G267" i="14"/>
  <c r="G265" i="14"/>
  <c r="G260" i="14"/>
  <c r="G254" i="14"/>
  <c r="G251" i="14"/>
  <c r="G250" i="14" s="1"/>
  <c r="G246" i="14"/>
  <c r="G244" i="14"/>
  <c r="G243" i="14"/>
  <c r="G239" i="14"/>
  <c r="G234" i="14"/>
  <c r="G232" i="14"/>
  <c r="G230" i="14"/>
  <c r="G227" i="14"/>
  <c r="G224" i="14"/>
  <c r="G222" i="14"/>
  <c r="G219" i="14"/>
  <c r="G214" i="14"/>
  <c r="G213" i="14" s="1"/>
  <c r="G210" i="14"/>
  <c r="G205" i="14"/>
  <c r="G204" i="14" s="1"/>
  <c r="G202" i="14"/>
  <c r="G201" i="14" s="1"/>
  <c r="G195" i="14"/>
  <c r="G191" i="14"/>
  <c r="G189" i="14"/>
  <c r="G187" i="14"/>
  <c r="G184" i="14"/>
  <c r="G183" i="14" s="1"/>
  <c r="G181" i="14"/>
  <c r="G179" i="14"/>
  <c r="G176" i="14"/>
  <c r="G171" i="14"/>
  <c r="G170" i="14" s="1"/>
  <c r="G168" i="14"/>
  <c r="G165" i="14"/>
  <c r="G160" i="14"/>
  <c r="G158" i="14"/>
  <c r="G157" i="14" s="1"/>
  <c r="G150" i="14"/>
  <c r="G149" i="14" s="1"/>
  <c r="G147" i="14"/>
  <c r="G142" i="14"/>
  <c r="G138" i="14"/>
  <c r="G136" i="14"/>
  <c r="G132" i="14"/>
  <c r="G127" i="14"/>
  <c r="G122" i="14"/>
  <c r="G120" i="14"/>
  <c r="G118" i="14"/>
  <c r="G115" i="14"/>
  <c r="G108" i="14"/>
  <c r="G104" i="14"/>
  <c r="G99" i="14"/>
  <c r="G97" i="14"/>
  <c r="G88" i="14"/>
  <c r="G83" i="14"/>
  <c r="G75" i="14"/>
  <c r="G69" i="14"/>
  <c r="G65" i="14"/>
  <c r="G57" i="14"/>
  <c r="G55" i="14"/>
  <c r="G51" i="14"/>
  <c r="G48" i="14"/>
  <c r="G46" i="14"/>
  <c r="G41" i="14"/>
  <c r="G37" i="14"/>
  <c r="G29" i="14"/>
  <c r="G28" i="14" s="1"/>
  <c r="G26" i="14"/>
  <c r="G24" i="14"/>
  <c r="G20" i="14"/>
  <c r="G14" i="14"/>
  <c r="G13" i="14" s="1"/>
  <c r="G11" i="14"/>
  <c r="G8" i="14"/>
  <c r="F573" i="14"/>
  <c r="F569" i="14"/>
  <c r="F567" i="14"/>
  <c r="F565" i="14"/>
  <c r="F562" i="14"/>
  <c r="F560" i="14"/>
  <c r="F555" i="14"/>
  <c r="F552" i="14"/>
  <c r="F546" i="14"/>
  <c r="F543" i="14"/>
  <c r="F540" i="14"/>
  <c r="F534" i="14"/>
  <c r="F533" i="14" s="1"/>
  <c r="F529" i="14"/>
  <c r="F526" i="14"/>
  <c r="F524" i="14"/>
  <c r="F520" i="14"/>
  <c r="F518" i="14"/>
  <c r="F515" i="14"/>
  <c r="F513" i="14"/>
  <c r="F510" i="14"/>
  <c r="F508" i="14"/>
  <c r="F505" i="14"/>
  <c r="F504" i="14" s="1"/>
  <c r="F496" i="14"/>
  <c r="F495" i="14" s="1"/>
  <c r="F494" i="14" s="1"/>
  <c r="F491" i="14"/>
  <c r="F489" i="14"/>
  <c r="F487" i="14"/>
  <c r="F485" i="14"/>
  <c r="F482" i="14"/>
  <c r="F481" i="14" s="1"/>
  <c r="F476" i="14"/>
  <c r="F475" i="14" s="1"/>
  <c r="F472" i="14"/>
  <c r="F469" i="14"/>
  <c r="F466" i="14"/>
  <c r="F461" i="14"/>
  <c r="F460" i="14" s="1"/>
  <c r="F458" i="14"/>
  <c r="F456" i="14"/>
  <c r="F452" i="14"/>
  <c r="F450" i="14"/>
  <c r="F441" i="14"/>
  <c r="F440" i="14" s="1"/>
  <c r="F439" i="14" s="1"/>
  <c r="F435" i="14"/>
  <c r="F433" i="14"/>
  <c r="F430" i="14"/>
  <c r="F426" i="14"/>
  <c r="F425" i="14" s="1"/>
  <c r="F423" i="14"/>
  <c r="F421" i="14"/>
  <c r="F418" i="14"/>
  <c r="F416" i="14"/>
  <c r="F410" i="14"/>
  <c r="F407" i="14"/>
  <c r="F404" i="14"/>
  <c r="F402" i="14"/>
  <c r="F400" i="14"/>
  <c r="F396" i="14"/>
  <c r="F393" i="14"/>
  <c r="F387" i="14"/>
  <c r="F384" i="14"/>
  <c r="F378" i="14"/>
  <c r="F376" i="14"/>
  <c r="F374" i="14"/>
  <c r="F368" i="14"/>
  <c r="F367" i="14" s="1"/>
  <c r="F363" i="14"/>
  <c r="F362" i="14" s="1"/>
  <c r="F358" i="14"/>
  <c r="F356" i="14"/>
  <c r="F353" i="14"/>
  <c r="F350" i="14"/>
  <c r="F345" i="14"/>
  <c r="F339" i="14"/>
  <c r="F337" i="14"/>
  <c r="F335" i="14"/>
  <c r="F333" i="14"/>
  <c r="F328" i="14"/>
  <c r="F327" i="14" s="1"/>
  <c r="F325" i="14"/>
  <c r="F324" i="14" s="1"/>
  <c r="F317" i="14"/>
  <c r="F316" i="14" s="1"/>
  <c r="F313" i="14"/>
  <c r="F311" i="14"/>
  <c r="F309" i="14"/>
  <c r="F306" i="14"/>
  <c r="F303" i="14"/>
  <c r="F299" i="14"/>
  <c r="F297" i="14"/>
  <c r="F289" i="14"/>
  <c r="F287" i="14"/>
  <c r="F282" i="14"/>
  <c r="F280" i="14"/>
  <c r="F277" i="14"/>
  <c r="F272" i="14"/>
  <c r="F269" i="14"/>
  <c r="F267" i="14"/>
  <c r="F265" i="14"/>
  <c r="F260" i="14"/>
  <c r="F254" i="14"/>
  <c r="F251" i="14"/>
  <c r="F250" i="14" s="1"/>
  <c r="F246" i="14"/>
  <c r="F244" i="14"/>
  <c r="F243" i="14"/>
  <c r="F239" i="14"/>
  <c r="F234" i="14"/>
  <c r="F232" i="14"/>
  <c r="F230" i="14"/>
  <c r="F227" i="14"/>
  <c r="F224" i="14"/>
  <c r="F222" i="14"/>
  <c r="F219" i="14"/>
  <c r="F214" i="14"/>
  <c r="F213" i="14" s="1"/>
  <c r="F210" i="14"/>
  <c r="F205" i="14"/>
  <c r="F204" i="14" s="1"/>
  <c r="F202" i="14"/>
  <c r="F201" i="14" s="1"/>
  <c r="F195" i="14"/>
  <c r="F191" i="14"/>
  <c r="F189" i="14"/>
  <c r="F187" i="14"/>
  <c r="F184" i="14"/>
  <c r="F183" i="14" s="1"/>
  <c r="F181" i="14"/>
  <c r="F179" i="14"/>
  <c r="F176" i="14"/>
  <c r="F171" i="14"/>
  <c r="F170" i="14" s="1"/>
  <c r="F168" i="14"/>
  <c r="F165" i="14"/>
  <c r="F160" i="14"/>
  <c r="F158" i="14"/>
  <c r="F157" i="14" s="1"/>
  <c r="F150" i="14"/>
  <c r="F149" i="14" s="1"/>
  <c r="F147" i="14"/>
  <c r="F142" i="14"/>
  <c r="F138" i="14"/>
  <c r="F136" i="14"/>
  <c r="F132" i="14"/>
  <c r="F127" i="14"/>
  <c r="F122" i="14"/>
  <c r="F120" i="14"/>
  <c r="F118" i="14"/>
  <c r="F115" i="14"/>
  <c r="F108" i="14"/>
  <c r="F104" i="14"/>
  <c r="F99" i="14"/>
  <c r="F97" i="14"/>
  <c r="F88" i="14"/>
  <c r="F83" i="14"/>
  <c r="F75" i="14"/>
  <c r="F69" i="14"/>
  <c r="F65" i="14"/>
  <c r="F57" i="14"/>
  <c r="F55" i="14"/>
  <c r="F51" i="14"/>
  <c r="F48" i="14"/>
  <c r="F46" i="14"/>
  <c r="F41" i="14"/>
  <c r="F37" i="14"/>
  <c r="F29" i="14"/>
  <c r="F26" i="14"/>
  <c r="F24" i="14"/>
  <c r="F20" i="14"/>
  <c r="F14" i="14"/>
  <c r="F13" i="14" s="1"/>
  <c r="F8" i="14"/>
  <c r="E573" i="14"/>
  <c r="E569" i="14"/>
  <c r="E567" i="14"/>
  <c r="E565" i="14"/>
  <c r="E562" i="14"/>
  <c r="E560" i="14"/>
  <c r="E555" i="14"/>
  <c r="E552" i="14"/>
  <c r="E546" i="14"/>
  <c r="E543" i="14"/>
  <c r="E540" i="14"/>
  <c r="E534" i="14"/>
  <c r="E533" i="14" s="1"/>
  <c r="E529" i="14"/>
  <c r="E526" i="14"/>
  <c r="E524" i="14"/>
  <c r="E520" i="14"/>
  <c r="E518" i="14"/>
  <c r="E515" i="14"/>
  <c r="E513" i="14"/>
  <c r="E510" i="14"/>
  <c r="E508" i="14"/>
  <c r="E505" i="14"/>
  <c r="E504" i="14" s="1"/>
  <c r="E496" i="14"/>
  <c r="E495" i="14" s="1"/>
  <c r="E494" i="14" s="1"/>
  <c r="E491" i="14"/>
  <c r="E489" i="14"/>
  <c r="E487" i="14"/>
  <c r="E485" i="14"/>
  <c r="E482" i="14"/>
  <c r="E481" i="14" s="1"/>
  <c r="E476" i="14"/>
  <c r="E475" i="14" s="1"/>
  <c r="E472" i="14"/>
  <c r="E465" i="14" s="1"/>
  <c r="E469" i="14"/>
  <c r="E466" i="14"/>
  <c r="E461" i="14"/>
  <c r="E460" i="14" s="1"/>
  <c r="E458" i="14"/>
  <c r="E456" i="14"/>
  <c r="E452" i="14"/>
  <c r="E450" i="14"/>
  <c r="E441" i="14"/>
  <c r="E440" i="14" s="1"/>
  <c r="E439" i="14" s="1"/>
  <c r="E435" i="14"/>
  <c r="E433" i="14"/>
  <c r="E430" i="14"/>
  <c r="E426" i="14"/>
  <c r="E425" i="14" s="1"/>
  <c r="E423" i="14"/>
  <c r="E421" i="14"/>
  <c r="E418" i="14"/>
  <c r="E416" i="14"/>
  <c r="E410" i="14"/>
  <c r="E407" i="14"/>
  <c r="E404" i="14"/>
  <c r="E402" i="14"/>
  <c r="E400" i="14"/>
  <c r="E396" i="14"/>
  <c r="E393" i="14"/>
  <c r="E387" i="14"/>
  <c r="E384" i="14"/>
  <c r="E378" i="14"/>
  <c r="E376" i="14"/>
  <c r="E374" i="14"/>
  <c r="E368" i="14"/>
  <c r="E367" i="14" s="1"/>
  <c r="E363" i="14"/>
  <c r="E362" i="14" s="1"/>
  <c r="E358" i="14"/>
  <c r="E356" i="14"/>
  <c r="E353" i="14"/>
  <c r="E350" i="14"/>
  <c r="E345" i="14"/>
  <c r="E344" i="14" s="1"/>
  <c r="E339" i="14"/>
  <c r="E337" i="14"/>
  <c r="E335" i="14"/>
  <c r="E333" i="14"/>
  <c r="E328" i="14"/>
  <c r="E327" i="14" s="1"/>
  <c r="E325" i="14"/>
  <c r="E324" i="14" s="1"/>
  <c r="E317" i="14"/>
  <c r="E316" i="14" s="1"/>
  <c r="E313" i="14"/>
  <c r="E311" i="14"/>
  <c r="E309" i="14"/>
  <c r="E306" i="14"/>
  <c r="E303" i="14"/>
  <c r="E299" i="14"/>
  <c r="E297" i="14"/>
  <c r="E289" i="14"/>
  <c r="E287" i="14"/>
  <c r="E282" i="14"/>
  <c r="E280" i="14"/>
  <c r="E277" i="14"/>
  <c r="E272" i="14"/>
  <c r="E269" i="14"/>
  <c r="E267" i="14"/>
  <c r="E265" i="14"/>
  <c r="E260" i="14"/>
  <c r="E254" i="14"/>
  <c r="E251" i="14"/>
  <c r="E250" i="14" s="1"/>
  <c r="E246" i="14"/>
  <c r="E244" i="14"/>
  <c r="E239" i="14"/>
  <c r="E234" i="14"/>
  <c r="E232" i="14"/>
  <c r="E230" i="14"/>
  <c r="E227" i="14"/>
  <c r="E224" i="14"/>
  <c r="E222" i="14"/>
  <c r="E219" i="14"/>
  <c r="E214" i="14"/>
  <c r="E213" i="14" s="1"/>
  <c r="E210" i="14"/>
  <c r="E205" i="14"/>
  <c r="E204" i="14" s="1"/>
  <c r="E202" i="14"/>
  <c r="E201" i="14" s="1"/>
  <c r="E195" i="14"/>
  <c r="E191" i="14"/>
  <c r="E189" i="14"/>
  <c r="E187" i="14"/>
  <c r="E184" i="14"/>
  <c r="E183" i="14" s="1"/>
  <c r="E181" i="14"/>
  <c r="E179" i="14"/>
  <c r="E176" i="14"/>
  <c r="E171" i="14"/>
  <c r="E170" i="14" s="1"/>
  <c r="E168" i="14"/>
  <c r="E165" i="14"/>
  <c r="E160" i="14"/>
  <c r="E158" i="14"/>
  <c r="E157" i="14" s="1"/>
  <c r="E150" i="14"/>
  <c r="E149" i="14" s="1"/>
  <c r="E147" i="14"/>
  <c r="E142" i="14"/>
  <c r="E138" i="14"/>
  <c r="E136" i="14"/>
  <c r="E132" i="14"/>
  <c r="E127" i="14"/>
  <c r="E122" i="14"/>
  <c r="E120" i="14"/>
  <c r="E118" i="14"/>
  <c r="E115" i="14"/>
  <c r="E108" i="14"/>
  <c r="E104" i="14"/>
  <c r="E99" i="14"/>
  <c r="E97" i="14"/>
  <c r="E88" i="14"/>
  <c r="E83" i="14"/>
  <c r="E75" i="14"/>
  <c r="E69" i="14"/>
  <c r="E65" i="14"/>
  <c r="E57" i="14"/>
  <c r="E55" i="14"/>
  <c r="E51" i="14"/>
  <c r="E48" i="14"/>
  <c r="E46" i="14"/>
  <c r="E41" i="14"/>
  <c r="E37" i="14"/>
  <c r="E29" i="14"/>
  <c r="E26" i="14"/>
  <c r="E24" i="14"/>
  <c r="E20" i="14"/>
  <c r="E14" i="14"/>
  <c r="E13" i="14" s="1"/>
  <c r="E11" i="14"/>
  <c r="E8" i="14"/>
  <c r="D20" i="14"/>
  <c r="D14" i="14"/>
  <c r="D8" i="14"/>
  <c r="D11" i="14"/>
  <c r="L538" i="14" l="1"/>
  <c r="G539" i="14"/>
  <c r="H538" i="14"/>
  <c r="E114" i="14"/>
  <c r="E243" i="14"/>
  <c r="E539" i="14"/>
  <c r="F455" i="14"/>
  <c r="F484" i="14"/>
  <c r="F539" i="14"/>
  <c r="F554" i="14"/>
  <c r="G114" i="14"/>
  <c r="G221" i="14"/>
  <c r="G344" i="14"/>
  <c r="G512" i="14"/>
  <c r="F465" i="14"/>
  <c r="F344" i="14"/>
  <c r="F114" i="14"/>
  <c r="F64" i="14"/>
  <c r="E28" i="14"/>
  <c r="L372" i="14"/>
  <c r="F464" i="14"/>
  <c r="E373" i="14"/>
  <c r="E449" i="14"/>
  <c r="E455" i="14"/>
  <c r="E484" i="14"/>
  <c r="E464" i="14" s="1"/>
  <c r="E554" i="14"/>
  <c r="F28" i="14"/>
  <c r="F186" i="14"/>
  <c r="F373" i="14"/>
  <c r="F406" i="14"/>
  <c r="F449" i="14"/>
  <c r="F448" i="14" s="1"/>
  <c r="F512" i="14"/>
  <c r="G406" i="14"/>
  <c r="G449" i="14"/>
  <c r="G455" i="14"/>
  <c r="G484" i="14"/>
  <c r="G554" i="14"/>
  <c r="H249" i="14"/>
  <c r="E64" i="14"/>
  <c r="E253" i="14"/>
  <c r="E332" i="14"/>
  <c r="E331" i="14" s="1"/>
  <c r="F253" i="14"/>
  <c r="F332" i="14"/>
  <c r="F331" i="14" s="1"/>
  <c r="G64" i="14"/>
  <c r="G253" i="14"/>
  <c r="G332" i="14"/>
  <c r="G331" i="14" s="1"/>
  <c r="G302" i="14"/>
  <c r="G323" i="14"/>
  <c r="H372" i="14"/>
  <c r="F564" i="14"/>
  <c r="G7" i="14"/>
  <c r="F221" i="14"/>
  <c r="F226" i="14"/>
  <c r="F276" i="14"/>
  <c r="G126" i="14"/>
  <c r="G186" i="14"/>
  <c r="G373" i="14"/>
  <c r="G386" i="14"/>
  <c r="G429" i="14"/>
  <c r="E164" i="14"/>
  <c r="E355" i="14"/>
  <c r="E343" i="14" s="1"/>
  <c r="F164" i="14"/>
  <c r="F355" i="14"/>
  <c r="G164" i="14"/>
  <c r="G226" i="14"/>
  <c r="G276" i="14"/>
  <c r="G355" i="14"/>
  <c r="G343" i="14" s="1"/>
  <c r="G464" i="14"/>
  <c r="G517" i="14"/>
  <c r="G564" i="14"/>
  <c r="G209" i="14"/>
  <c r="G361" i="14"/>
  <c r="G448" i="14"/>
  <c r="E221" i="14"/>
  <c r="E226" i="14"/>
  <c r="E276" i="14"/>
  <c r="E406" i="14"/>
  <c r="E512" i="14"/>
  <c r="E564" i="14"/>
  <c r="F7" i="14"/>
  <c r="F126" i="14"/>
  <c r="F302" i="14"/>
  <c r="F249" i="14" s="1"/>
  <c r="F323" i="14"/>
  <c r="F386" i="14"/>
  <c r="F429" i="14"/>
  <c r="F517" i="14"/>
  <c r="F209" i="14"/>
  <c r="E517" i="14"/>
  <c r="E7" i="14"/>
  <c r="E126" i="14"/>
  <c r="E186" i="14"/>
  <c r="E302" i="14"/>
  <c r="E323" i="14"/>
  <c r="E386" i="14"/>
  <c r="E429" i="14"/>
  <c r="E209" i="14"/>
  <c r="E361" i="14"/>
  <c r="E538" i="14"/>
  <c r="C505" i="14"/>
  <c r="D534" i="14"/>
  <c r="C534" i="14"/>
  <c r="D520" i="14"/>
  <c r="C520" i="14"/>
  <c r="D513" i="14"/>
  <c r="C513" i="14"/>
  <c r="D510" i="14"/>
  <c r="C510" i="14"/>
  <c r="D466" i="14"/>
  <c r="C466" i="14"/>
  <c r="D410" i="14"/>
  <c r="C410" i="14"/>
  <c r="C435" i="14"/>
  <c r="C433" i="14"/>
  <c r="C430" i="14"/>
  <c r="D426" i="14"/>
  <c r="C426" i="14"/>
  <c r="D423" i="14"/>
  <c r="C423" i="14"/>
  <c r="D418" i="14"/>
  <c r="C418" i="14"/>
  <c r="D402" i="14"/>
  <c r="C402" i="14"/>
  <c r="D404" i="14"/>
  <c r="C404" i="14"/>
  <c r="D376" i="14"/>
  <c r="D374" i="14"/>
  <c r="C374" i="14"/>
  <c r="C376" i="14"/>
  <c r="D345" i="14"/>
  <c r="C345" i="14"/>
  <c r="D350" i="14"/>
  <c r="C350" i="14"/>
  <c r="D353" i="14"/>
  <c r="C353" i="14"/>
  <c r="D356" i="14"/>
  <c r="C356" i="14"/>
  <c r="D358" i="14"/>
  <c r="C358" i="14"/>
  <c r="C337" i="14"/>
  <c r="D41" i="14"/>
  <c r="C41" i="14"/>
  <c r="D260" i="14"/>
  <c r="C260" i="14"/>
  <c r="D272" i="14"/>
  <c r="C272" i="14"/>
  <c r="D277" i="14"/>
  <c r="C277" i="14"/>
  <c r="G538" i="14" l="1"/>
  <c r="G249" i="14"/>
  <c r="F538" i="14"/>
  <c r="F343" i="14"/>
  <c r="E249" i="14"/>
  <c r="G372" i="14"/>
  <c r="E448" i="14"/>
  <c r="G6" i="14"/>
  <c r="F6" i="14"/>
  <c r="E372" i="14"/>
  <c r="E6" i="14"/>
  <c r="C429" i="14"/>
  <c r="C355" i="14"/>
  <c r="D355" i="14"/>
  <c r="C344" i="14"/>
  <c r="D344" i="14"/>
  <c r="C343" i="14"/>
  <c r="D269" i="14"/>
  <c r="C269" i="14"/>
  <c r="D251" i="14"/>
  <c r="D250" i="14" s="1"/>
  <c r="C251" i="14"/>
  <c r="C250" i="14" s="1"/>
  <c r="C214" i="14"/>
  <c r="D214" i="14"/>
  <c r="D171" i="14"/>
  <c r="C171" i="14"/>
  <c r="D168" i="14"/>
  <c r="C168" i="14"/>
  <c r="C122" i="14" l="1"/>
  <c r="C120" i="14"/>
  <c r="C118" i="14"/>
  <c r="C115" i="14"/>
  <c r="D122" i="14"/>
  <c r="D88" i="14"/>
  <c r="C88" i="14"/>
  <c r="C14" i="14"/>
  <c r="C11" i="14"/>
  <c r="C114" i="14" l="1"/>
  <c r="D496" i="14"/>
  <c r="C496" i="14"/>
  <c r="D562" i="14"/>
  <c r="C562" i="14"/>
  <c r="D560" i="14"/>
  <c r="D555" i="14"/>
  <c r="D552" i="14"/>
  <c r="D546" i="14"/>
  <c r="D543" i="14"/>
  <c r="D540" i="14"/>
  <c r="M569" i="14"/>
  <c r="D569" i="14"/>
  <c r="C569" i="14"/>
  <c r="M562" i="14"/>
  <c r="N562" i="14"/>
  <c r="C555" i="14"/>
  <c r="C543" i="14"/>
  <c r="M573" i="14"/>
  <c r="N573" i="14"/>
  <c r="D573" i="14"/>
  <c r="C573" i="14"/>
  <c r="M567" i="14"/>
  <c r="N567" i="14"/>
  <c r="D567" i="14"/>
  <c r="C567" i="14"/>
  <c r="M565" i="14"/>
  <c r="D565" i="14"/>
  <c r="C565" i="14"/>
  <c r="M560" i="14"/>
  <c r="N560" i="14"/>
  <c r="C560" i="14"/>
  <c r="M552" i="14"/>
  <c r="C552" i="14"/>
  <c r="C546" i="14"/>
  <c r="C540" i="14"/>
  <c r="M510" i="14"/>
  <c r="M489" i="14"/>
  <c r="N489" i="14"/>
  <c r="D489" i="14"/>
  <c r="C489" i="14"/>
  <c r="M461" i="14"/>
  <c r="M460" i="14" s="1"/>
  <c r="N461" i="14"/>
  <c r="N460" i="14" s="1"/>
  <c r="D461" i="14"/>
  <c r="D460" i="14" s="1"/>
  <c r="C461" i="14"/>
  <c r="C460" i="14" s="1"/>
  <c r="C539" i="14" l="1"/>
  <c r="C564" i="14"/>
  <c r="M564" i="14"/>
  <c r="D539" i="14"/>
  <c r="D564" i="14"/>
  <c r="N510" i="14"/>
  <c r="M555" i="14"/>
  <c r="D554" i="14"/>
  <c r="C554" i="14"/>
  <c r="C538" i="14" s="1"/>
  <c r="N569" i="14"/>
  <c r="M554" i="14"/>
  <c r="M543" i="14"/>
  <c r="M547" i="14"/>
  <c r="M546" i="14" s="1"/>
  <c r="N543" i="14"/>
  <c r="M540" i="14"/>
  <c r="N540" i="14"/>
  <c r="N547" i="14"/>
  <c r="N546" i="14" s="1"/>
  <c r="N552" i="14"/>
  <c r="N555" i="14"/>
  <c r="N565" i="14"/>
  <c r="N564" i="14" s="1"/>
  <c r="D317" i="14"/>
  <c r="C317" i="14"/>
  <c r="D184" i="14"/>
  <c r="D183" i="14" s="1"/>
  <c r="C184" i="14"/>
  <c r="C183" i="14" s="1"/>
  <c r="M184" i="14"/>
  <c r="M183" i="14" s="1"/>
  <c r="N184" i="14"/>
  <c r="N183" i="14" s="1"/>
  <c r="D13" i="14"/>
  <c r="M539" i="14" l="1"/>
  <c r="M538" i="14" s="1"/>
  <c r="D538" i="14"/>
  <c r="N539" i="14"/>
  <c r="N554" i="14"/>
  <c r="D482" i="14"/>
  <c r="D481" i="14" s="1"/>
  <c r="C482" i="14"/>
  <c r="C481" i="14" s="1"/>
  <c r="M482" i="14"/>
  <c r="M481" i="14" s="1"/>
  <c r="N482" i="14"/>
  <c r="N481" i="14" s="1"/>
  <c r="D232" i="14"/>
  <c r="C232" i="14"/>
  <c r="M232" i="14"/>
  <c r="N232" i="14"/>
  <c r="N538" i="14" l="1"/>
  <c r="D505" i="14" l="1"/>
  <c r="M513" i="14"/>
  <c r="M496" i="14"/>
  <c r="M466" i="14"/>
  <c r="M426" i="14"/>
  <c r="M423" i="14"/>
  <c r="M418" i="14"/>
  <c r="M410" i="14"/>
  <c r="M404" i="14"/>
  <c r="M402" i="14"/>
  <c r="M376" i="14"/>
  <c r="M374" i="14"/>
  <c r="M358" i="14"/>
  <c r="M356" i="14"/>
  <c r="M353" i="14"/>
  <c r="M350" i="14"/>
  <c r="M317" i="14"/>
  <c r="M277" i="14"/>
  <c r="M205" i="14"/>
  <c r="M204" i="14" s="1"/>
  <c r="D205" i="14"/>
  <c r="D204" i="14" s="1"/>
  <c r="N205" i="14"/>
  <c r="N204" i="14" s="1"/>
  <c r="C205" i="14"/>
  <c r="C204" i="14" s="1"/>
  <c r="C197" i="14"/>
  <c r="D191" i="14"/>
  <c r="C191" i="14"/>
  <c r="C165" i="14"/>
  <c r="D181" i="14"/>
  <c r="C181" i="14"/>
  <c r="M181" i="14"/>
  <c r="N181" i="14"/>
  <c r="M251" i="14"/>
  <c r="M250" i="14" s="1"/>
  <c r="C160" i="14"/>
  <c r="M160" i="14"/>
  <c r="N160" i="14"/>
  <c r="D160" i="14"/>
  <c r="M171" i="14"/>
  <c r="M168" i="14"/>
  <c r="M122" i="14"/>
  <c r="M88" i="14"/>
  <c r="M11" i="14"/>
  <c r="M355" i="14" l="1"/>
  <c r="M41" i="14"/>
  <c r="M345" i="14"/>
  <c r="M344" i="14" s="1"/>
  <c r="M520" i="14"/>
  <c r="M534" i="14"/>
  <c r="N520" i="14"/>
  <c r="N513" i="14"/>
  <c r="N191" i="14"/>
  <c r="N466" i="14"/>
  <c r="N410" i="14"/>
  <c r="N426" i="14"/>
  <c r="N423" i="14"/>
  <c r="N418" i="14"/>
  <c r="N402" i="14"/>
  <c r="N404" i="14"/>
  <c r="N374" i="14"/>
  <c r="N376" i="14"/>
  <c r="N345" i="14"/>
  <c r="N350" i="14"/>
  <c r="N353" i="14"/>
  <c r="N356" i="14"/>
  <c r="N358" i="14"/>
  <c r="M260" i="14"/>
  <c r="M272" i="14"/>
  <c r="N260" i="14"/>
  <c r="N272" i="14"/>
  <c r="N277" i="14"/>
  <c r="M269" i="14"/>
  <c r="N269" i="14"/>
  <c r="N251" i="14"/>
  <c r="N250" i="14" s="1"/>
  <c r="M214" i="14"/>
  <c r="N171" i="14"/>
  <c r="N170" i="14" s="1"/>
  <c r="N168" i="14"/>
  <c r="N122" i="14"/>
  <c r="N317" i="14"/>
  <c r="N11" i="14"/>
  <c r="M191" i="14"/>
  <c r="N88" i="14"/>
  <c r="M14" i="14"/>
  <c r="M13" i="14" s="1"/>
  <c r="D518" i="14"/>
  <c r="C518" i="14"/>
  <c r="M518" i="14"/>
  <c r="D504" i="14"/>
  <c r="M508" i="14"/>
  <c r="N508" i="14"/>
  <c r="D508" i="14"/>
  <c r="C508" i="14"/>
  <c r="M505" i="14"/>
  <c r="D503" i="14"/>
  <c r="C501" i="14"/>
  <c r="M452" i="14"/>
  <c r="D452" i="14"/>
  <c r="C452" i="14"/>
  <c r="D407" i="14"/>
  <c r="C407" i="14"/>
  <c r="M384" i="14"/>
  <c r="C384" i="14"/>
  <c r="N384" i="14"/>
  <c r="D384" i="14"/>
  <c r="D244" i="14"/>
  <c r="C244" i="14"/>
  <c r="M244" i="14"/>
  <c r="C222" i="14"/>
  <c r="M222" i="14"/>
  <c r="D224" i="14"/>
  <c r="C224" i="14"/>
  <c r="C210" i="14"/>
  <c r="D202" i="14"/>
  <c r="M202" i="14"/>
  <c r="C202" i="14"/>
  <c r="N202" i="14"/>
  <c r="E503" i="14" l="1"/>
  <c r="F503" i="14"/>
  <c r="C221" i="14"/>
  <c r="N355" i="14"/>
  <c r="N344" i="14"/>
  <c r="N41" i="14"/>
  <c r="N214" i="14"/>
  <c r="N496" i="14"/>
  <c r="N495" i="14" s="1"/>
  <c r="N494" i="14" s="1"/>
  <c r="N13" i="14"/>
  <c r="D501" i="14"/>
  <c r="D500" i="14" s="1"/>
  <c r="N505" i="14"/>
  <c r="N504" i="14" s="1"/>
  <c r="C504" i="14"/>
  <c r="C500" i="14" s="1"/>
  <c r="M504" i="14"/>
  <c r="M407" i="14"/>
  <c r="N407" i="14"/>
  <c r="N244" i="14"/>
  <c r="D222" i="14"/>
  <c r="D221" i="14" s="1"/>
  <c r="N222" i="14"/>
  <c r="D115" i="14"/>
  <c r="C83" i="14"/>
  <c r="E501" i="14" l="1"/>
  <c r="E500" i="14" s="1"/>
  <c r="E499" i="14" s="1"/>
  <c r="G503" i="14"/>
  <c r="F501" i="14"/>
  <c r="F500" i="14" s="1"/>
  <c r="F499" i="14" s="1"/>
  <c r="N518" i="14"/>
  <c r="D83" i="14"/>
  <c r="D529" i="14"/>
  <c r="C529" i="14"/>
  <c r="D469" i="14"/>
  <c r="C469" i="14"/>
  <c r="M456" i="14"/>
  <c r="N456" i="14"/>
  <c r="D456" i="14"/>
  <c r="C456" i="14"/>
  <c r="D435" i="14"/>
  <c r="D363" i="14"/>
  <c r="C363" i="14"/>
  <c r="D280" i="14"/>
  <c r="C280" i="14"/>
  <c r="M280" i="14"/>
  <c r="N280" i="14"/>
  <c r="M224" i="14"/>
  <c r="M221" i="14" s="1"/>
  <c r="D138" i="14"/>
  <c r="C138" i="14"/>
  <c r="H503" i="14" l="1"/>
  <c r="G501" i="14"/>
  <c r="G500" i="14" s="1"/>
  <c r="G499" i="14" s="1"/>
  <c r="N452" i="14"/>
  <c r="N224" i="14"/>
  <c r="N221" i="14" s="1"/>
  <c r="M435" i="14"/>
  <c r="D136" i="14"/>
  <c r="C136" i="14"/>
  <c r="M136" i="14"/>
  <c r="D75" i="14"/>
  <c r="C75" i="14"/>
  <c r="D69" i="14"/>
  <c r="C69" i="14"/>
  <c r="D37" i="14"/>
  <c r="C37" i="14"/>
  <c r="J503" i="14" l="1"/>
  <c r="J501" i="14" s="1"/>
  <c r="J500" i="14" s="1"/>
  <c r="J499" i="14" s="1"/>
  <c r="I503" i="14"/>
  <c r="H501" i="14"/>
  <c r="H500" i="14" s="1"/>
  <c r="H499" i="14" s="1"/>
  <c r="D343" i="14"/>
  <c r="N136" i="14"/>
  <c r="N435" i="14"/>
  <c r="D450" i="14"/>
  <c r="D449" i="14" s="1"/>
  <c r="D142" i="14"/>
  <c r="C142" i="14"/>
  <c r="D132" i="14"/>
  <c r="C132" i="14"/>
  <c r="D127" i="14"/>
  <c r="C127" i="14"/>
  <c r="K503" i="14" l="1"/>
  <c r="I501" i="14"/>
  <c r="I500" i="14" s="1"/>
  <c r="I499" i="14" s="1"/>
  <c r="M138" i="14"/>
  <c r="D533" i="14"/>
  <c r="D526" i="14"/>
  <c r="C526" i="14"/>
  <c r="C524" i="14"/>
  <c r="D524" i="14"/>
  <c r="M524" i="14"/>
  <c r="N524" i="14"/>
  <c r="D515" i="14"/>
  <c r="D512" i="14" s="1"/>
  <c r="C515" i="14"/>
  <c r="C512" i="14" s="1"/>
  <c r="M515" i="14"/>
  <c r="M512" i="14" s="1"/>
  <c r="N515" i="14"/>
  <c r="N512" i="14" s="1"/>
  <c r="C393" i="14"/>
  <c r="C396" i="14"/>
  <c r="D393" i="14"/>
  <c r="C421" i="14"/>
  <c r="M421" i="14"/>
  <c r="N421" i="14"/>
  <c r="D421" i="14"/>
  <c r="M416" i="14"/>
  <c r="N416" i="14"/>
  <c r="D416" i="14"/>
  <c r="C416" i="14"/>
  <c r="D400" i="14"/>
  <c r="C400" i="14"/>
  <c r="M400" i="14"/>
  <c r="N400" i="14"/>
  <c r="D396" i="14"/>
  <c r="D387" i="14"/>
  <c r="D339" i="14"/>
  <c r="C339" i="14"/>
  <c r="C333" i="14"/>
  <c r="C335" i="14"/>
  <c r="M335" i="14"/>
  <c r="N335" i="14"/>
  <c r="D335" i="14"/>
  <c r="M333" i="14"/>
  <c r="N333" i="14"/>
  <c r="D333" i="14"/>
  <c r="D297" i="14"/>
  <c r="C297" i="14"/>
  <c r="C299" i="14"/>
  <c r="C313" i="14"/>
  <c r="C311" i="14"/>
  <c r="C309" i="14"/>
  <c r="C306" i="14"/>
  <c r="C303" i="14"/>
  <c r="C289" i="14"/>
  <c r="C287" i="14"/>
  <c r="C282" i="14"/>
  <c r="C267" i="14"/>
  <c r="C265" i="14"/>
  <c r="C254" i="14"/>
  <c r="D289" i="14"/>
  <c r="D282" i="14"/>
  <c r="D254" i="14"/>
  <c r="D313" i="14"/>
  <c r="M311" i="14"/>
  <c r="N311" i="14"/>
  <c r="D311" i="14"/>
  <c r="D306" i="14"/>
  <c r="M297" i="14"/>
  <c r="N297" i="14"/>
  <c r="D265" i="14"/>
  <c r="M267" i="14"/>
  <c r="N267" i="14"/>
  <c r="D267" i="14"/>
  <c r="D234" i="14"/>
  <c r="D230" i="14"/>
  <c r="D227" i="14"/>
  <c r="D226" i="14" s="1"/>
  <c r="D219" i="14"/>
  <c r="D210" i="14"/>
  <c r="C213" i="14"/>
  <c r="M234" i="14"/>
  <c r="N234" i="14"/>
  <c r="C234" i="14"/>
  <c r="D213" i="14"/>
  <c r="D179" i="14"/>
  <c r="D170" i="14"/>
  <c r="D165" i="14"/>
  <c r="C170" i="14"/>
  <c r="C189" i="14"/>
  <c r="C187" i="14"/>
  <c r="C179" i="14"/>
  <c r="C176" i="14"/>
  <c r="M179" i="14"/>
  <c r="N179" i="14"/>
  <c r="C13" i="14"/>
  <c r="C8" i="14"/>
  <c r="D150" i="14"/>
  <c r="C150" i="14"/>
  <c r="D99" i="14"/>
  <c r="C99" i="14"/>
  <c r="C65" i="14"/>
  <c r="D65" i="14"/>
  <c r="D57" i="14"/>
  <c r="C57" i="14"/>
  <c r="D55" i="14"/>
  <c r="C55" i="14"/>
  <c r="M55" i="14"/>
  <c r="D51" i="14"/>
  <c r="C51" i="14"/>
  <c r="D29" i="14"/>
  <c r="C29" i="14"/>
  <c r="C24" i="14"/>
  <c r="M24" i="14"/>
  <c r="D24" i="14"/>
  <c r="C20" i="14"/>
  <c r="M503" i="14" l="1"/>
  <c r="L503" i="14"/>
  <c r="L501" i="14" s="1"/>
  <c r="L500" i="14" s="1"/>
  <c r="L499" i="14" s="1"/>
  <c r="K501" i="14"/>
  <c r="K500" i="14" s="1"/>
  <c r="K499" i="14" s="1"/>
  <c r="D517" i="14"/>
  <c r="D499" i="14" s="1"/>
  <c r="C517" i="14"/>
  <c r="C253" i="14"/>
  <c r="D253" i="14"/>
  <c r="D209" i="14"/>
  <c r="D406" i="14"/>
  <c r="C406" i="14"/>
  <c r="C164" i="14"/>
  <c r="C373" i="14"/>
  <c r="N138" i="14"/>
  <c r="N24" i="14"/>
  <c r="N55" i="14"/>
  <c r="D386" i="14"/>
  <c r="C276" i="14"/>
  <c r="N339" i="14"/>
  <c r="M306" i="14"/>
  <c r="M393" i="14"/>
  <c r="N526" i="14"/>
  <c r="N393" i="14"/>
  <c r="M526" i="14"/>
  <c r="C332" i="14"/>
  <c r="C331" i="14" s="1"/>
  <c r="M378" i="14"/>
  <c r="M373" i="14" s="1"/>
  <c r="M339" i="14"/>
  <c r="M396" i="14"/>
  <c r="C186" i="14"/>
  <c r="C302" i="14"/>
  <c r="N396" i="14"/>
  <c r="N306" i="14"/>
  <c r="N503" i="14" l="1"/>
  <c r="N501" i="14" s="1"/>
  <c r="N500" i="14" s="1"/>
  <c r="M501" i="14"/>
  <c r="M500" i="14" s="1"/>
  <c r="M491" i="14"/>
  <c r="C491" i="14"/>
  <c r="M487" i="14"/>
  <c r="D487" i="14"/>
  <c r="C487" i="14"/>
  <c r="D368" i="14"/>
  <c r="D367" i="14" s="1"/>
  <c r="C368" i="14"/>
  <c r="C367" i="14" s="1"/>
  <c r="D491" i="14" l="1"/>
  <c r="N491" i="14"/>
  <c r="N487" i="14" l="1"/>
  <c r="C246" i="14" l="1"/>
  <c r="C243" i="14" s="1"/>
  <c r="M246" i="14"/>
  <c r="M243" i="14" s="1"/>
  <c r="D176" i="14"/>
  <c r="D164" i="14" s="1"/>
  <c r="C108" i="14"/>
  <c r="D246" i="14" l="1"/>
  <c r="D243" i="14" s="1"/>
  <c r="D108" i="14"/>
  <c r="N246" i="14"/>
  <c r="N243" i="14" s="1"/>
  <c r="M533" i="14"/>
  <c r="C495" i="14"/>
  <c r="C494" i="14" s="1"/>
  <c r="M485" i="14"/>
  <c r="M484" i="14" s="1"/>
  <c r="D485" i="14"/>
  <c r="D484" i="14" s="1"/>
  <c r="C485" i="14"/>
  <c r="C484" i="14" s="1"/>
  <c r="C476" i="14"/>
  <c r="C475" i="14" s="1"/>
  <c r="D472" i="14"/>
  <c r="D465" i="14" s="1"/>
  <c r="C472" i="14"/>
  <c r="C465" i="14" s="1"/>
  <c r="M469" i="14"/>
  <c r="M458" i="14"/>
  <c r="M455" i="14" s="1"/>
  <c r="C458" i="14"/>
  <c r="C455" i="14" s="1"/>
  <c r="C450" i="14"/>
  <c r="C449" i="14" s="1"/>
  <c r="C441" i="14"/>
  <c r="C440" i="14" s="1"/>
  <c r="C439" i="14" s="1"/>
  <c r="M433" i="14"/>
  <c r="D425" i="14"/>
  <c r="C425" i="14"/>
  <c r="M363" i="14"/>
  <c r="C362" i="14"/>
  <c r="M337" i="14"/>
  <c r="M332" i="14" s="1"/>
  <c r="M331" i="14" s="1"/>
  <c r="M328" i="14"/>
  <c r="M327" i="14" s="1"/>
  <c r="N328" i="14"/>
  <c r="N327" i="14" s="1"/>
  <c r="D328" i="14"/>
  <c r="D327" i="14" s="1"/>
  <c r="C328" i="14"/>
  <c r="C327" i="14" s="1"/>
  <c r="M325" i="14"/>
  <c r="M324" i="14" s="1"/>
  <c r="C325" i="14"/>
  <c r="C324" i="14" s="1"/>
  <c r="M316" i="14"/>
  <c r="D316" i="14"/>
  <c r="C316" i="14"/>
  <c r="M313" i="14"/>
  <c r="M309" i="14"/>
  <c r="M287" i="14"/>
  <c r="M265" i="14"/>
  <c r="C239" i="14"/>
  <c r="D238" i="14"/>
  <c r="C237" i="14"/>
  <c r="M230" i="14"/>
  <c r="C230" i="14"/>
  <c r="C227" i="14"/>
  <c r="M219" i="14"/>
  <c r="C219" i="14"/>
  <c r="C209" i="14" s="1"/>
  <c r="D198" i="14"/>
  <c r="M195" i="14"/>
  <c r="C195" i="14"/>
  <c r="M189" i="14"/>
  <c r="M187" i="14"/>
  <c r="D187" i="14"/>
  <c r="M176" i="14"/>
  <c r="M158" i="14"/>
  <c r="M157" i="14" s="1"/>
  <c r="D158" i="14"/>
  <c r="D157" i="14" s="1"/>
  <c r="C158" i="14"/>
  <c r="C157" i="14" s="1"/>
  <c r="C149" i="14"/>
  <c r="M147" i="14"/>
  <c r="D147" i="14"/>
  <c r="D126" i="14" s="1"/>
  <c r="C147" i="14"/>
  <c r="C126" i="14" s="1"/>
  <c r="M120" i="14"/>
  <c r="D120" i="14"/>
  <c r="C104" i="14"/>
  <c r="D97" i="14"/>
  <c r="C97" i="14"/>
  <c r="C48" i="14"/>
  <c r="C46" i="14"/>
  <c r="M26" i="14"/>
  <c r="D26" i="14"/>
  <c r="D7" i="14" s="1"/>
  <c r="C26" i="14"/>
  <c r="C7" i="14" s="1"/>
  <c r="D197" i="14" l="1"/>
  <c r="E198" i="14"/>
  <c r="D237" i="14"/>
  <c r="E238" i="14"/>
  <c r="C464" i="14"/>
  <c r="C323" i="14"/>
  <c r="M323" i="14"/>
  <c r="C448" i="14"/>
  <c r="C226" i="14"/>
  <c r="M495" i="14"/>
  <c r="M494" i="14" s="1"/>
  <c r="C249" i="14"/>
  <c r="M343" i="14"/>
  <c r="N26" i="14"/>
  <c r="M83" i="14"/>
  <c r="M97" i="14"/>
  <c r="N97" i="14"/>
  <c r="M46" i="14"/>
  <c r="N51" i="14"/>
  <c r="M118" i="14"/>
  <c r="N118" i="14"/>
  <c r="N529" i="14"/>
  <c r="N517" i="14" s="1"/>
  <c r="M529" i="14"/>
  <c r="M517" i="14" s="1"/>
  <c r="M499" i="14" s="1"/>
  <c r="N469" i="14"/>
  <c r="C372" i="14"/>
  <c r="M37" i="14"/>
  <c r="M450" i="14"/>
  <c r="M75" i="14"/>
  <c r="M69" i="14"/>
  <c r="M142" i="14"/>
  <c r="M132" i="14"/>
  <c r="M127" i="14"/>
  <c r="M425" i="14"/>
  <c r="N425" i="14"/>
  <c r="M406" i="14"/>
  <c r="M362" i="14"/>
  <c r="M387" i="14"/>
  <c r="M386" i="14" s="1"/>
  <c r="C28" i="14"/>
  <c r="M213" i="14"/>
  <c r="M210" i="14"/>
  <c r="M254" i="14"/>
  <c r="M253" i="14" s="1"/>
  <c r="M282" i="14"/>
  <c r="M289" i="14"/>
  <c r="M20" i="14"/>
  <c r="N165" i="14"/>
  <c r="M186" i="14"/>
  <c r="M150" i="14"/>
  <c r="M149" i="14" s="1"/>
  <c r="M165" i="14"/>
  <c r="M170" i="14"/>
  <c r="M430" i="14"/>
  <c r="M429" i="14" s="1"/>
  <c r="D239" i="14"/>
  <c r="D236" i="14" s="1"/>
  <c r="D208" i="14" s="1"/>
  <c r="M239" i="14"/>
  <c r="M227" i="14"/>
  <c r="M226" i="14" s="1"/>
  <c r="M99" i="14"/>
  <c r="M65" i="14"/>
  <c r="M29" i="14"/>
  <c r="M57" i="14"/>
  <c r="M51" i="14"/>
  <c r="N406" i="14"/>
  <c r="M368" i="14"/>
  <c r="M367" i="14" s="1"/>
  <c r="D287" i="14"/>
  <c r="N303" i="14"/>
  <c r="N472" i="14"/>
  <c r="C236" i="14"/>
  <c r="D476" i="14"/>
  <c r="M108" i="14"/>
  <c r="N219" i="14"/>
  <c r="C64" i="14"/>
  <c r="D195" i="14"/>
  <c r="D194" i="14" s="1"/>
  <c r="M299" i="14"/>
  <c r="N325" i="14"/>
  <c r="N324" i="14" s="1"/>
  <c r="N323" i="14" s="1"/>
  <c r="D325" i="14"/>
  <c r="D324" i="14" s="1"/>
  <c r="D323" i="14" s="1"/>
  <c r="D362" i="14"/>
  <c r="D361" i="14" s="1"/>
  <c r="D441" i="14"/>
  <c r="D440" i="14" s="1"/>
  <c r="D439" i="14" s="1"/>
  <c r="M48" i="14"/>
  <c r="N189" i="14"/>
  <c r="D104" i="14"/>
  <c r="M104" i="14"/>
  <c r="N195" i="14"/>
  <c r="D337" i="14"/>
  <c r="D332" i="14" s="1"/>
  <c r="D331" i="14" s="1"/>
  <c r="C194" i="14"/>
  <c r="D303" i="14"/>
  <c r="M441" i="14"/>
  <c r="M440" i="14" s="1"/>
  <c r="M439" i="14" s="1"/>
  <c r="M472" i="14"/>
  <c r="M465" i="14" s="1"/>
  <c r="M115" i="14"/>
  <c r="D46" i="14"/>
  <c r="N299" i="14"/>
  <c r="D48" i="14"/>
  <c r="D118" i="14"/>
  <c r="D114" i="14" s="1"/>
  <c r="D149" i="14"/>
  <c r="D189" i="14"/>
  <c r="D186" i="14" s="1"/>
  <c r="M303" i="14"/>
  <c r="M302" i="14" s="1"/>
  <c r="D309" i="14"/>
  <c r="N287" i="14"/>
  <c r="D299" i="14"/>
  <c r="D430" i="14"/>
  <c r="D458" i="14"/>
  <c r="D455" i="14" s="1"/>
  <c r="D448" i="14" s="1"/>
  <c r="D433" i="14"/>
  <c r="M476" i="14"/>
  <c r="M475" i="14" s="1"/>
  <c r="N441" i="14"/>
  <c r="N440" i="14" s="1"/>
  <c r="N439" i="14" s="1"/>
  <c r="M126" i="14" l="1"/>
  <c r="E237" i="14"/>
  <c r="E236" i="14" s="1"/>
  <c r="E208" i="14" s="1"/>
  <c r="F238" i="14"/>
  <c r="F198" i="14"/>
  <c r="E197" i="14"/>
  <c r="E194" i="14" s="1"/>
  <c r="E163" i="14" s="1"/>
  <c r="M209" i="14"/>
  <c r="D475" i="14"/>
  <c r="D464" i="14" s="1"/>
  <c r="M464" i="14"/>
  <c r="D429" i="14"/>
  <c r="C208" i="14"/>
  <c r="M114" i="14"/>
  <c r="C6" i="14"/>
  <c r="D201" i="14"/>
  <c r="D163" i="14" s="1"/>
  <c r="M164" i="14"/>
  <c r="D495" i="14"/>
  <c r="D494" i="14" s="1"/>
  <c r="N104" i="14"/>
  <c r="N37" i="14"/>
  <c r="N343" i="14"/>
  <c r="N83" i="14"/>
  <c r="N48" i="14"/>
  <c r="N108" i="14"/>
  <c r="N99" i="14"/>
  <c r="N46" i="14"/>
  <c r="N57" i="14"/>
  <c r="N142" i="14"/>
  <c r="N69" i="14"/>
  <c r="N465" i="14"/>
  <c r="M449" i="14"/>
  <c r="M448" i="14" s="1"/>
  <c r="D276" i="14"/>
  <c r="C201" i="14"/>
  <c r="C163" i="14" s="1"/>
  <c r="M276" i="14"/>
  <c r="N75" i="14"/>
  <c r="D302" i="14"/>
  <c r="N127" i="14"/>
  <c r="N132" i="14"/>
  <c r="N387" i="14"/>
  <c r="N386" i="14" s="1"/>
  <c r="D28" i="14"/>
  <c r="N239" i="14"/>
  <c r="N254" i="14"/>
  <c r="N282" i="14"/>
  <c r="N289" i="14"/>
  <c r="N265" i="14"/>
  <c r="N210" i="14"/>
  <c r="N230" i="14"/>
  <c r="N20" i="14"/>
  <c r="N213" i="14"/>
  <c r="N227" i="14"/>
  <c r="M28" i="14"/>
  <c r="N65" i="14"/>
  <c r="N29" i="14"/>
  <c r="N485" i="14"/>
  <c r="N484" i="14" s="1"/>
  <c r="N147" i="14"/>
  <c r="N476" i="14"/>
  <c r="N475" i="14" s="1"/>
  <c r="N337" i="14"/>
  <c r="N332" i="14" s="1"/>
  <c r="N331" i="14" s="1"/>
  <c r="N313" i="14"/>
  <c r="N176" i="14"/>
  <c r="N164" i="14" s="1"/>
  <c r="M64" i="14"/>
  <c r="N120" i="14"/>
  <c r="N187" i="14"/>
  <c r="N186" i="14" s="1"/>
  <c r="N430" i="14"/>
  <c r="N115" i="14"/>
  <c r="N458" i="14"/>
  <c r="N455" i="14" s="1"/>
  <c r="N158" i="14"/>
  <c r="N157" i="14" s="1"/>
  <c r="N309" i="14"/>
  <c r="N150" i="14"/>
  <c r="N433" i="14"/>
  <c r="F237" i="14" l="1"/>
  <c r="F236" i="14" s="1"/>
  <c r="F208" i="14" s="1"/>
  <c r="G238" i="14"/>
  <c r="G198" i="14"/>
  <c r="F197" i="14"/>
  <c r="F194" i="14" s="1"/>
  <c r="F163" i="14" s="1"/>
  <c r="N464" i="14"/>
  <c r="N429" i="14"/>
  <c r="N253" i="14"/>
  <c r="N209" i="14"/>
  <c r="N114" i="14"/>
  <c r="M249" i="14"/>
  <c r="M201" i="14"/>
  <c r="D249" i="14"/>
  <c r="N226" i="14"/>
  <c r="N276" i="14"/>
  <c r="N126" i="14"/>
  <c r="N450" i="14"/>
  <c r="D378" i="14"/>
  <c r="D373" i="14" s="1"/>
  <c r="N302" i="14"/>
  <c r="N28" i="14"/>
  <c r="N316" i="14"/>
  <c r="N149" i="14"/>
  <c r="H198" i="14" l="1"/>
  <c r="J198" i="14" s="1"/>
  <c r="J197" i="14" s="1"/>
  <c r="J194" i="14" s="1"/>
  <c r="J163" i="14" s="1"/>
  <c r="J576" i="14" s="1"/>
  <c r="G197" i="14"/>
  <c r="G194" i="14" s="1"/>
  <c r="G163" i="14" s="1"/>
  <c r="G237" i="14"/>
  <c r="G236" i="14" s="1"/>
  <c r="G208" i="14" s="1"/>
  <c r="H238" i="14"/>
  <c r="J238" i="14" s="1"/>
  <c r="J237" i="14" s="1"/>
  <c r="J236" i="14" s="1"/>
  <c r="J208" i="14" s="1"/>
  <c r="N249" i="14"/>
  <c r="N449" i="14"/>
  <c r="N448" i="14" s="1"/>
  <c r="N201" i="14"/>
  <c r="N378" i="14"/>
  <c r="N373" i="14" s="1"/>
  <c r="I198" i="14" l="1"/>
  <c r="H197" i="14"/>
  <c r="H194" i="14" s="1"/>
  <c r="H163" i="14" s="1"/>
  <c r="G576" i="14"/>
  <c r="H237" i="14"/>
  <c r="H236" i="14" s="1"/>
  <c r="H208" i="14" s="1"/>
  <c r="I238" i="14"/>
  <c r="D372" i="14"/>
  <c r="D64" i="14"/>
  <c r="K238" i="14" l="1"/>
  <c r="I237" i="14"/>
  <c r="I236" i="14" s="1"/>
  <c r="I208" i="14" s="1"/>
  <c r="K198" i="14"/>
  <c r="I197" i="14"/>
  <c r="I194" i="14" s="1"/>
  <c r="I163" i="14" s="1"/>
  <c r="I576" i="14" s="1"/>
  <c r="H576" i="14"/>
  <c r="N64" i="14"/>
  <c r="D6" i="14"/>
  <c r="M198" i="14" l="1"/>
  <c r="L198" i="14"/>
  <c r="L197" i="14" s="1"/>
  <c r="L194" i="14" s="1"/>
  <c r="L163" i="14" s="1"/>
  <c r="K197" i="14"/>
  <c r="K194" i="14" s="1"/>
  <c r="K163" i="14" s="1"/>
  <c r="K237" i="14"/>
  <c r="K236" i="14" s="1"/>
  <c r="K208" i="14" s="1"/>
  <c r="L238" i="14"/>
  <c r="L237" i="14" l="1"/>
  <c r="L236" i="14" s="1"/>
  <c r="L208" i="14" s="1"/>
  <c r="M238" i="14"/>
  <c r="L576" i="14"/>
  <c r="N198" i="14"/>
  <c r="N197" i="14" s="1"/>
  <c r="N194" i="14" s="1"/>
  <c r="N163" i="14" s="1"/>
  <c r="M197" i="14"/>
  <c r="M194" i="14" s="1"/>
  <c r="M163" i="14" s="1"/>
  <c r="K576" i="14"/>
  <c r="N8" i="14"/>
  <c r="N238" i="14" l="1"/>
  <c r="N237" i="14" s="1"/>
  <c r="N236" i="14" s="1"/>
  <c r="N208" i="14" s="1"/>
  <c r="M237" i="14"/>
  <c r="M236" i="14" s="1"/>
  <c r="M208" i="14" s="1"/>
  <c r="N7" i="14"/>
  <c r="N6" i="14" s="1"/>
  <c r="M8" i="14"/>
  <c r="M7" i="14" s="1"/>
  <c r="M6" i="14" s="1"/>
  <c r="C533" i="14" l="1"/>
  <c r="C499" i="14" l="1"/>
  <c r="N534" i="14" l="1"/>
  <c r="N533" i="14" s="1"/>
  <c r="N499" i="14" l="1"/>
</calcChain>
</file>

<file path=xl/sharedStrings.xml><?xml version="1.0" encoding="utf-8"?>
<sst xmlns="http://schemas.openxmlformats.org/spreadsheetml/2006/main" count="941" uniqueCount="378">
  <si>
    <t>Concepto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</si>
  <si>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</si>
  <si>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</si>
  <si>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</si>
  <si>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</si>
  <si>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</si>
  <si>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</si>
  <si>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</si>
  <si>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</si>
  <si>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</si>
  <si>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</si>
  <si>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</si>
  <si>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</si>
  <si>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</si>
  <si>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</si>
  <si>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</si>
  <si>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</si>
  <si>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</si>
  <si>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</si>
  <si>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</si>
  <si>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</si>
  <si>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</si>
  <si>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</si>
  <si>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</si>
  <si>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</si>
  <si>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</si>
  <si>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</si>
  <si>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</si>
  <si>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</si>
  <si>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</si>
  <si>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</si>
  <si>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</si>
  <si>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</si>
  <si>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</si>
  <si>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</si>
  <si>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</si>
  <si>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</si>
  <si>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</si>
  <si>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</si>
  <si>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</si>
  <si>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</si>
  <si>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</si>
  <si>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</si>
  <si>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</si>
  <si>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</si>
  <si>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</si>
  <si>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</si>
  <si>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</si>
  <si>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</si>
  <si>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</si>
  <si>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</si>
  <si>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</si>
  <si>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</si>
  <si>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</si>
  <si>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</si>
  <si>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</si>
  <si>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</si>
  <si>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</si>
  <si>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</si>
  <si>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</si>
  <si>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</si>
  <si>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</si>
  <si>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</si>
  <si>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</si>
  <si>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</si>
  <si>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</si>
  <si>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</si>
  <si>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</si>
  <si>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</si>
  <si>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</si>
  <si>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</si>
  <si>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</si>
  <si>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</si>
  <si>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</si>
  <si>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</si>
  <si>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</si>
  <si>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</si>
  <si>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</si>
  <si>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</si>
  <si>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</si>
  <si>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</si>
  <si>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</si>
  <si>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</si>
  <si>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</si>
  <si>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</si>
  <si>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</si>
  <si>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</si>
  <si>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</si>
  <si>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</si>
  <si>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</si>
  <si>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</si>
  <si>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</si>
  <si>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</si>
  <si>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</si>
  <si>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</si>
  <si>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</si>
  <si>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</si>
  <si>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</si>
  <si>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</si>
  <si>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</si>
  <si>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</si>
  <si>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</si>
  <si>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</si>
  <si>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</si>
  <si>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</si>
  <si>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</si>
  <si>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</si>
  <si>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</si>
  <si>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</si>
  <si>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</si>
  <si>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</si>
  <si>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</si>
  <si>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</si>
  <si>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</si>
  <si>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</si>
  <si>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</si>
  <si>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</si>
  <si>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</si>
  <si>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</si>
  <si>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</si>
  <si>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</si>
  <si>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</si>
  <si>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</si>
  <si>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</si>
  <si>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</si>
  <si>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</si>
  <si>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</si>
  <si>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</si>
  <si>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</si>
  <si>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</si>
  <si>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</si>
  <si>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</si>
  <si>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</si>
  <si>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</si>
  <si>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</si>
  <si>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</si>
  <si>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</si>
  <si>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</si>
  <si>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</si>
  <si>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</si>
  <si>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</si>
  <si>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</si>
  <si>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</si>
  <si>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</si>
  <si>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</si>
  <si>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</si>
  <si>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</si>
  <si>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</si>
  <si>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</si>
  <si>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</si>
  <si>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</si>
  <si>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</si>
  <si>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</si>
  <si>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</si>
  <si>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</si>
  <si>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</si>
  <si>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</si>
  <si>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</si>
  <si>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</si>
  <si>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</si>
  <si>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</si>
  <si>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</si>
  <si>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</si>
  <si>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</si>
  <si>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</si>
  <si>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</si>
  <si>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</si>
  <si>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</si>
  <si>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</si>
  <si>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</si>
  <si>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</si>
  <si>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</si>
  <si>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</si>
  <si>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</si>
  <si>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</si>
  <si>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</si>
  <si>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</si>
  <si>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</si>
  <si>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</si>
  <si>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</si>
  <si>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</si>
  <si>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</si>
  <si>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4.1.4</t>
  </si>
  <si>
    <t>4.1.5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</si>
  <si>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</si>
  <si>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</si>
  <si>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</si>
  <si>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</si>
  <si>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</si>
  <si>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</si>
  <si>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</si>
  <si>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</si>
  <si>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</si>
  <si>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</si>
  <si>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</si>
  <si>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</si>
  <si>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</si>
  <si>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</si>
  <si>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</si>
  <si>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</si>
  <si>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</si>
  <si>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</si>
  <si>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</si>
  <si>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</si>
  <si>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</si>
  <si>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</si>
  <si>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</si>
  <si>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</si>
  <si>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</si>
  <si>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</si>
  <si>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</si>
  <si>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</si>
  <si>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</si>
  <si>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</si>
  <si>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</si>
  <si>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</si>
  <si>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</si>
  <si>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</si>
  <si>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</si>
  <si>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</si>
  <si>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</si>
  <si>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</si>
  <si>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</si>
  <si>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</si>
  <si>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</si>
  <si>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</si>
  <si>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</si>
  <si>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</si>
  <si>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</si>
  <si>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</si>
  <si>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</si>
  <si>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</si>
  <si>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</si>
  <si>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</si>
  <si>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</si>
  <si>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</si>
  <si>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IMPUESTOS Y DERECHOS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</si>
  <si>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</si>
  <si>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</si>
  <si>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</si>
  <si>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</si>
  <si>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</si>
  <si>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</si>
  <si>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</si>
  <si>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</si>
  <si>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</si>
  <si>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</si>
  <si>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</si>
  <si>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</si>
  <si>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</si>
  <si>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</si>
  <si>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</si>
  <si>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</si>
  <si>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</si>
  <si>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</si>
  <si>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</si>
  <si>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</si>
  <si>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</si>
  <si>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</si>
  <si>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</si>
  <si>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</si>
  <si>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</si>
  <si>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</si>
  <si>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</si>
  <si>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</si>
  <si>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</si>
  <si>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</si>
  <si>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</si>
  <si>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</si>
  <si>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</si>
  <si>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</si>
  <si>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</si>
  <si>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</si>
  <si>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</si>
  <si>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</si>
  <si>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</si>
  <si>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</si>
  <si>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</si>
  <si>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</si>
  <si>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</si>
  <si>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</si>
  <si>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</si>
  <si>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</si>
  <si>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</si>
  <si>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</si>
  <si>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</si>
  <si>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</si>
  <si>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</si>
  <si>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</si>
  <si>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</si>
  <si>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</si>
  <si>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2.7</t>
  </si>
  <si>
    <t>2.8.1</t>
  </si>
  <si>
    <t xml:space="preserve">SUSTANCIAS Y MATERIALES EXPLOSIVOS </t>
  </si>
  <si>
    <t>2.9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</si>
  <si>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</si>
  <si>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</si>
  <si>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</si>
  <si>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</si>
  <si>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</si>
  <si>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</si>
  <si>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</si>
  <si>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</si>
  <si>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</si>
  <si>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</si>
  <si>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</si>
  <si>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</si>
  <si>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</si>
  <si>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 xml:space="preserve">MATERIALES, UTILES DE IMPRESIÓN Y REPRODUCCION </t>
  </si>
  <si>
    <t>3.3</t>
  </si>
  <si>
    <t>1.7</t>
  </si>
  <si>
    <t xml:space="preserve">   ALIMENTOS Y UTENSILIOS</t>
  </si>
  <si>
    <t>UTENSILIOS PARA EL SERVICIO DE ALIMENTACIÓN</t>
  </si>
  <si>
    <t>3.4</t>
  </si>
  <si>
    <t>2</t>
  </si>
  <si>
    <t>3.8</t>
  </si>
  <si>
    <t>MUNICIPIO DE MINERAL DE LA REFORMA, HGO.</t>
  </si>
  <si>
    <t>OTROS MOBILIARIOS Y EQUIPOS DE ADMINISTRACIÓN</t>
  </si>
  <si>
    <t>5.4</t>
  </si>
  <si>
    <t>5.4.2</t>
  </si>
  <si>
    <t>CARROCERÍAS Y REMOLQUES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</si>
  <si>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</si>
  <si>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</si>
  <si>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</si>
  <si>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</si>
  <si>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</si>
  <si>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</si>
  <si>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</si>
  <si>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</si>
  <si>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</si>
  <si>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>5.6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</si>
  <si>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</si>
  <si>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</si>
  <si>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</si>
  <si>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</si>
  <si>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</si>
  <si>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</si>
  <si>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</si>
  <si>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</si>
  <si>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</si>
  <si>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</si>
  <si>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</si>
  <si>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</si>
  <si>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</si>
  <si>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</si>
  <si>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</si>
  <si>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</si>
  <si>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</si>
  <si>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</si>
  <si>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</si>
  <si>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</si>
  <si>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</si>
  <si>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</si>
  <si>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</si>
  <si>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</si>
  <si>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</si>
  <si>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</si>
  <si>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</si>
  <si>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</si>
  <si>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>ISR 2019</t>
  </si>
  <si>
    <t xml:space="preserve">IMPUESTO ESPECIAL SOBRE PRODUCCION Y SERVICIOS (IEPS) </t>
  </si>
  <si>
    <t xml:space="preserve">TRABAJOS DE ACABADOS EN EDIFICACIONES Y OTROS TRABAJOS ESPECIALIZADOS </t>
  </si>
  <si>
    <t>FONDO PARA ESTABILIZACION DE LOS INGRESOS DE LAS ENTIDADES FEDERATIVAS (FEIEF)</t>
  </si>
  <si>
    <t>Presupuesto Vigente</t>
  </si>
  <si>
    <t xml:space="preserve">Febrero </t>
  </si>
  <si>
    <t>Enero</t>
  </si>
  <si>
    <t xml:space="preserve">Total </t>
  </si>
  <si>
    <t>Diferencia</t>
  </si>
  <si>
    <t>Marzo</t>
  </si>
  <si>
    <t>Abril</t>
  </si>
  <si>
    <t>Mayo</t>
  </si>
  <si>
    <t>Junio</t>
  </si>
  <si>
    <t>Agosto</t>
  </si>
  <si>
    <t>Septiembre</t>
  </si>
  <si>
    <t>Julio</t>
  </si>
  <si>
    <t>ANALITICO MENSUAL DE EGRESOS PAGADOS POR FUENTE DE FINANCIAMIENTO</t>
  </si>
  <si>
    <t>DEL 01 ENERO AL 31 DE MARZO DE 2020</t>
  </si>
  <si>
    <t>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</si>
</sst>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164" fontId="3" fillId="0" borderId="0" xfId="1" applyNumberFormat="1" applyFont="1" applyFill="1"/>
    <xf numFmtId="43" fontId="2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0" xfId="0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43" fontId="6" fillId="0" borderId="0" xfId="0" applyNumberFormat="1" applyFont="1" applyFill="1"/>
    <xf numFmtId="4" fontId="2" fillId="0" borderId="0" xfId="0" applyNumberFormat="1" applyFont="1" applyFill="1"/>
    <xf numFmtId="4" fontId="3" fillId="0" borderId="0" xfId="1" applyNumberFormat="1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43" fontId="5" fillId="2" borderId="0" xfId="1" applyFont="1" applyFill="1"/>
    <xf numFmtId="43" fontId="5" fillId="2" borderId="0" xfId="1" applyFont="1" applyFill="1" applyAlignment="1">
      <alignment vertical="center"/>
    </xf>
    <xf numFmtId="43" fontId="5" fillId="2" borderId="0" xfId="1" applyFont="1" applyFill="1" applyAlignment="1">
      <alignment horizontal="left" vertical="center"/>
    </xf>
    <xf numFmtId="2" fontId="6" fillId="0" borderId="0" xfId="0" applyNumberFormat="1" applyFont="1" applyFill="1"/>
    <xf numFmtId="4" fontId="6" fillId="0" borderId="0" xfId="0" applyNumberFormat="1" applyFont="1" applyFill="1"/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43" fontId="2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43" fontId="3" fillId="0" borderId="0" xfId="1" applyFont="1" applyFill="1" applyAlignment="1">
      <alignment wrapText="1"/>
    </xf>
    <xf numFmtId="0" fontId="2" fillId="0" borderId="0" xfId="0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596716</xdr:colOff>
      <xdr:row>577</xdr:row>
      <xdr:rowOff>47624</xdr:rowOff>
    </xdr:from>
    <xdr:to>
      <xdr:col>13</xdr:col>
      <xdr:colOff>719982</xdr:colOff>
      <xdr:row>593</xdr:row>
      <xdr:rowOff>152399</xdr:rowOff>
    </xdr:to>
    <xdr:sp macro="" textlink="">
      <xdr:nvSpPr>
        <xdr:cNvPr id="4" name="3 CuadroTexto"/>
        <xdr:cNvSpPr txBox="1"/>
      </xdr:nvSpPr>
      <xdr:spPr>
        <a:xfrm>
          <a:off x="1120591" y="114461924"/>
          <a:ext cx="10953191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 </a:t>
          </a:r>
          <a:r>
            <a:rPr lang="es-MX" sz="1100"/>
            <a:t>                                                                                                             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8"/>
  <sheetViews>
    <sheetView tabSelected="1" view="pageBreakPreview" zoomScale="86" zoomScaleNormal="100" zoomScaleSheetLayoutView="86" workbookViewId="0">
      <pane ySplit="4" topLeftCell="A5" activePane="bottomLeft" state="frozen"/>
      <selection activeCell="B26" sqref="B26"/>
      <selection pane="bottomLeft" activeCell="N583" sqref="N583"/>
    </sheetView>
  </sheetViews>
  <sheetFormatPr baseColWidth="10" defaultRowHeight="15" x14ac:dyDescent="0.25"/>
  <cols>
    <col min="1" max="1" width="7.85546875" style="8" customWidth="1"/>
    <col min="2" max="2" width="69.7109375" style="45" customWidth="1"/>
    <col min="3" max="3" width="19.7109375" style="2" customWidth="1"/>
    <col min="4" max="4" width="17.7109375" style="2" customWidth="1"/>
    <col min="5" max="5" width="18.140625" style="2" customWidth="1"/>
    <col min="6" max="6" width="18.7109375" style="2" customWidth="1"/>
    <col min="7" max="12" width="11.5703125" style="2" hidden="1" customWidth="1"/>
    <col min="13" max="13" width="18.42578125" style="2" customWidth="1"/>
    <col min="14" max="14" width="19.140625" style="2" customWidth="1"/>
    <col min="15" max="15" width="14.42578125" style="2" bestFit="1" customWidth="1"/>
    <col min="16" max="16" width="13" style="2" bestFit="1" customWidth="1"/>
    <col min="17" max="17" width="12.85546875" style="2" bestFit="1" customWidth="1"/>
    <col min="18" max="18" width="11.42578125" style="2"/>
    <col min="19" max="19" width="11.7109375" style="2" bestFit="1" customWidth="1"/>
    <col min="20" max="16384" width="11.42578125" style="2"/>
  </cols>
  <sheetData>
    <row r="1" spans="1:16" x14ac:dyDescent="0.25">
      <c r="A1" s="36" t="s">
        <v>316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x14ac:dyDescent="0.25">
      <c r="A2" s="36" t="s">
        <v>375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ht="18.75" customHeight="1" x14ac:dyDescent="0.25">
      <c r="A3" s="39" t="s">
        <v>376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3.5" customHeight="1" x14ac:dyDescent="0.25">
      <c r="A4" s="37" t="s">
        <v>377</v>
      </c>
      <c r="B4" s="40" t="s">
        <v>0</v>
      </c>
      <c r="C4" s="38" t="s">
        <v>363</v>
      </c>
      <c r="D4" s="38" t="s">
        <v>365</v>
      </c>
      <c r="E4" s="38" t="s">
        <v>364</v>
      </c>
      <c r="F4" s="38" t="s">
        <v>368</v>
      </c>
      <c r="G4" s="38" t="s">
        <v>369</v>
      </c>
      <c r="H4" s="38" t="s">
        <v>370</v>
      </c>
      <c r="I4" s="38" t="s">
        <v>371</v>
      </c>
      <c r="J4" s="38" t="s">
        <v>374</v>
      </c>
      <c r="K4" s="38" t="s">
        <v>372</v>
      </c>
      <c r="L4" s="38" t="s">
        <v>373</v>
      </c>
      <c r="M4" s="38" t="s">
        <v>366</v>
      </c>
      <c r="N4" s="38" t="s">
        <v>367</v>
      </c>
    </row>
    <row r="5" spans="1:16" ht="14.25" customHeight="1" x14ac:dyDescent="0.25">
      <c r="A5" s="27"/>
      <c r="B5" s="41"/>
      <c r="C5" s="14"/>
      <c r="D5" s="21"/>
      <c r="E5" s="21"/>
      <c r="F5" s="21"/>
      <c r="G5" s="21"/>
      <c r="H5" s="21"/>
      <c r="I5" s="21"/>
      <c r="J5" s="21"/>
      <c r="K5" s="21"/>
      <c r="L5" s="21"/>
      <c r="M5" s="21"/>
      <c r="N5" s="26"/>
    </row>
    <row r="6" spans="1:16" s="15" customFormat="1" ht="15.75" x14ac:dyDescent="0.25">
      <c r="A6" s="28" t="s">
        <v>26</v>
      </c>
      <c r="B6" s="42"/>
      <c r="C6" s="29">
        <f t="shared" ref="C6:N6" si="0">+C7+C28+C64+C114+C126+C149+C157+C160</f>
        <v>163645594</v>
      </c>
      <c r="D6" s="29">
        <f t="shared" si="0"/>
        <v>15939336.260000002</v>
      </c>
      <c r="E6" s="29">
        <f t="shared" si="0"/>
        <v>22347724.77</v>
      </c>
      <c r="F6" s="29">
        <f t="shared" si="0"/>
        <v>24447538.580000002</v>
      </c>
      <c r="G6" s="29">
        <f t="shared" si="0"/>
        <v>0</v>
      </c>
      <c r="H6" s="29">
        <f t="shared" si="0"/>
        <v>0</v>
      </c>
      <c r="I6" s="29">
        <f t="shared" ref="I6" si="1">+I7+I28+I64+I114+I126+I149+I157+I160</f>
        <v>0</v>
      </c>
      <c r="J6" s="29">
        <f t="shared" ref="J6:K6" si="2">+J7+J28+J64+J114+J126+J149+J157+J160</f>
        <v>0</v>
      </c>
      <c r="K6" s="29">
        <f t="shared" si="2"/>
        <v>0</v>
      </c>
      <c r="L6" s="29">
        <f t="shared" ref="L6" si="3">+L7+L28+L64+L114+L126+L149+L157+L160</f>
        <v>0</v>
      </c>
      <c r="M6" s="29">
        <f t="shared" si="0"/>
        <v>62734599.609999992</v>
      </c>
      <c r="N6" s="29">
        <f t="shared" si="0"/>
        <v>100910994.38999999</v>
      </c>
      <c r="O6" s="16"/>
      <c r="P6" s="32"/>
    </row>
    <row r="7" spans="1:16" x14ac:dyDescent="0.25">
      <c r="A7" s="4">
        <v>1</v>
      </c>
      <c r="B7" s="43" t="s">
        <v>1</v>
      </c>
      <c r="C7" s="5">
        <f t="shared" ref="C7:M7" si="4">+C8+C11+C13+C20+C26+C24</f>
        <v>27250594</v>
      </c>
      <c r="D7" s="5">
        <f t="shared" ref="D7:L7" si="5">+D8+D11+D13+D20+D26+D24</f>
        <v>3708832.3899999997</v>
      </c>
      <c r="E7" s="5">
        <f t="shared" si="5"/>
        <v>3263578.63</v>
      </c>
      <c r="F7" s="5">
        <f t="shared" si="5"/>
        <v>2837632.12</v>
      </c>
      <c r="G7" s="5">
        <f t="shared" si="5"/>
        <v>0</v>
      </c>
      <c r="H7" s="5">
        <f t="shared" si="5"/>
        <v>0</v>
      </c>
      <c r="I7" s="5">
        <f t="shared" si="5"/>
        <v>0</v>
      </c>
      <c r="J7" s="5">
        <f t="shared" si="5"/>
        <v>0</v>
      </c>
      <c r="K7" s="5">
        <f t="shared" si="5"/>
        <v>0</v>
      </c>
      <c r="L7" s="5">
        <f t="shared" si="5"/>
        <v>0</v>
      </c>
      <c r="M7" s="5">
        <f t="shared" si="4"/>
        <v>9810043.1399999987</v>
      </c>
      <c r="N7" s="5">
        <f>+N8+N11+N13+N20+N26+N24</f>
        <v>17440550.859999999</v>
      </c>
      <c r="P7" s="10"/>
    </row>
    <row r="8" spans="1:16" s="3" customFormat="1" x14ac:dyDescent="0.25">
      <c r="A8" s="1">
        <v>1.1000000000000001</v>
      </c>
      <c r="B8" s="44" t="s">
        <v>27</v>
      </c>
      <c r="C8" s="12">
        <f t="shared" ref="C8:N8" si="6">+C9+C10</f>
        <v>5850000</v>
      </c>
      <c r="D8" s="12">
        <f t="shared" ref="D8:L8" si="7">+D9+D10</f>
        <v>446960</v>
      </c>
      <c r="E8" s="12">
        <f t="shared" si="7"/>
        <v>0</v>
      </c>
      <c r="F8" s="12">
        <f t="shared" si="7"/>
        <v>0</v>
      </c>
      <c r="G8" s="12">
        <f t="shared" si="7"/>
        <v>0</v>
      </c>
      <c r="H8" s="12">
        <f t="shared" si="7"/>
        <v>0</v>
      </c>
      <c r="I8" s="12">
        <f t="shared" si="7"/>
        <v>0</v>
      </c>
      <c r="J8" s="12">
        <f t="shared" si="7"/>
        <v>0</v>
      </c>
      <c r="K8" s="12">
        <f t="shared" si="7"/>
        <v>0</v>
      </c>
      <c r="L8" s="12">
        <f t="shared" si="7"/>
        <v>0</v>
      </c>
      <c r="M8" s="12">
        <f t="shared" si="6"/>
        <v>446960</v>
      </c>
      <c r="N8" s="12">
        <f t="shared" si="6"/>
        <v>5403040</v>
      </c>
    </row>
    <row r="9" spans="1:16" x14ac:dyDescent="0.25">
      <c r="A9" s="9" t="s">
        <v>54</v>
      </c>
      <c r="B9" s="45" t="s">
        <v>55</v>
      </c>
      <c r="C9" s="6">
        <v>0</v>
      </c>
      <c r="D9" s="6">
        <v>446960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>+D9+E9+F9+G9+H9+I9+J9+K9+L9</f>
        <v>446960</v>
      </c>
      <c r="N9" s="6">
        <f>+C9-M9</f>
        <v>-446960</v>
      </c>
    </row>
    <row r="10" spans="1:16" x14ac:dyDescent="0.25">
      <c r="A10" s="9" t="s">
        <v>56</v>
      </c>
      <c r="B10" s="45" t="s">
        <v>57</v>
      </c>
      <c r="C10" s="6">
        <v>5850000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f>+D10+E10+F10+G10+H10+I10+J10+K10+L10</f>
        <v>0</v>
      </c>
      <c r="N10" s="6">
        <f>+C10-M10</f>
        <v>5850000</v>
      </c>
    </row>
    <row r="11" spans="1:16" s="3" customFormat="1" x14ac:dyDescent="0.25">
      <c r="A11" s="1">
        <v>1.2</v>
      </c>
      <c r="B11" s="44" t="s">
        <v>28</v>
      </c>
      <c r="C11" s="12">
        <f t="shared" ref="C11:L11" si="8">+C12</f>
        <v>13500000</v>
      </c>
      <c r="D11" s="12">
        <f t="shared" si="8"/>
        <v>2283857.3199999998</v>
      </c>
      <c r="E11" s="12">
        <f t="shared" si="8"/>
        <v>2340733.54</v>
      </c>
      <c r="F11" s="12">
        <f t="shared" si="8"/>
        <v>2457819.02</v>
      </c>
      <c r="G11" s="12">
        <f t="shared" si="8"/>
        <v>0</v>
      </c>
      <c r="H11" s="12">
        <f t="shared" si="8"/>
        <v>0</v>
      </c>
      <c r="I11" s="12">
        <f t="shared" si="8"/>
        <v>0</v>
      </c>
      <c r="J11" s="12">
        <f t="shared" si="8"/>
        <v>0</v>
      </c>
      <c r="K11" s="12">
        <f t="shared" si="8"/>
        <v>0</v>
      </c>
      <c r="L11" s="12">
        <f t="shared" si="8"/>
        <v>0</v>
      </c>
      <c r="M11" s="12">
        <f t="shared" ref="M11:N11" si="9">+M12</f>
        <v>7082409.879999999</v>
      </c>
      <c r="N11" s="12">
        <f t="shared" si="9"/>
        <v>6417590.120000001</v>
      </c>
    </row>
    <row r="12" spans="1:16" x14ac:dyDescent="0.25">
      <c r="A12" s="9" t="s">
        <v>59</v>
      </c>
      <c r="B12" s="45" t="s">
        <v>60</v>
      </c>
      <c r="C12" s="6">
        <v>13500000</v>
      </c>
      <c r="D12" s="6">
        <v>2283857.3199999998</v>
      </c>
      <c r="E12" s="6">
        <v>2340733.54</v>
      </c>
      <c r="F12" s="6">
        <v>2457819.02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>+D12+E12+F12+G12+H12+I12+J12+K12+L12</f>
        <v>7082409.879999999</v>
      </c>
      <c r="N12" s="6">
        <f>+C12-M12</f>
        <v>6417590.120000001</v>
      </c>
    </row>
    <row r="13" spans="1:16" s="3" customFormat="1" x14ac:dyDescent="0.25">
      <c r="A13" s="1">
        <v>1.3</v>
      </c>
      <c r="B13" s="44" t="s">
        <v>2</v>
      </c>
      <c r="C13" s="12">
        <f>+C14+C17+C18</f>
        <v>1700594</v>
      </c>
      <c r="D13" s="12">
        <f t="shared" ref="D13:L13" si="10">+D14+D17+D18+D19</f>
        <v>68098.070000000007</v>
      </c>
      <c r="E13" s="12">
        <f t="shared" si="10"/>
        <v>138198.82</v>
      </c>
      <c r="F13" s="12">
        <f t="shared" si="10"/>
        <v>183206.36</v>
      </c>
      <c r="G13" s="12">
        <f t="shared" si="10"/>
        <v>0</v>
      </c>
      <c r="H13" s="12">
        <f t="shared" si="10"/>
        <v>0</v>
      </c>
      <c r="I13" s="12">
        <f t="shared" si="10"/>
        <v>0</v>
      </c>
      <c r="J13" s="12">
        <f t="shared" si="10"/>
        <v>0</v>
      </c>
      <c r="K13" s="12">
        <f t="shared" si="10"/>
        <v>0</v>
      </c>
      <c r="L13" s="12">
        <f t="shared" si="10"/>
        <v>0</v>
      </c>
      <c r="M13" s="12">
        <f t="shared" ref="M13:N13" si="11">+M14+M17+M18+M19</f>
        <v>389503.25000000006</v>
      </c>
      <c r="N13" s="12">
        <f t="shared" si="11"/>
        <v>1311090.75</v>
      </c>
    </row>
    <row r="14" spans="1:16" s="3" customFormat="1" x14ac:dyDescent="0.25">
      <c r="A14" s="20" t="s">
        <v>61</v>
      </c>
      <c r="B14" s="44" t="s">
        <v>62</v>
      </c>
      <c r="C14" s="12">
        <f t="shared" ref="C14:L14" si="12">+C15+C16</f>
        <v>950000</v>
      </c>
      <c r="D14" s="12">
        <f t="shared" si="12"/>
        <v>14815.92</v>
      </c>
      <c r="E14" s="12">
        <f t="shared" si="12"/>
        <v>29177.8</v>
      </c>
      <c r="F14" s="12">
        <f t="shared" si="12"/>
        <v>36291.360000000001</v>
      </c>
      <c r="G14" s="12">
        <f t="shared" si="12"/>
        <v>0</v>
      </c>
      <c r="H14" s="12">
        <f t="shared" si="12"/>
        <v>0</v>
      </c>
      <c r="I14" s="12">
        <f t="shared" si="12"/>
        <v>0</v>
      </c>
      <c r="J14" s="12">
        <f t="shared" si="12"/>
        <v>0</v>
      </c>
      <c r="K14" s="12">
        <f t="shared" si="12"/>
        <v>0</v>
      </c>
      <c r="L14" s="12">
        <f t="shared" si="12"/>
        <v>0</v>
      </c>
      <c r="M14" s="12">
        <f t="shared" ref="M14:N14" si="13">+M15+M16</f>
        <v>80285.08</v>
      </c>
      <c r="N14" s="12">
        <f t="shared" si="13"/>
        <v>869714.92</v>
      </c>
    </row>
    <row r="15" spans="1:16" x14ac:dyDescent="0.25">
      <c r="A15" s="9" t="s">
        <v>65</v>
      </c>
      <c r="B15" s="45" t="s">
        <v>63</v>
      </c>
      <c r="C15" s="6">
        <v>0</v>
      </c>
      <c r="D15" s="6">
        <v>14815.92</v>
      </c>
      <c r="E15" s="6">
        <v>29177.8</v>
      </c>
      <c r="F15" s="6">
        <v>36291.360000000001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>+D15+E15+F15+G15+H15+I15+J15+K15+L15</f>
        <v>80285.08</v>
      </c>
      <c r="N15" s="6">
        <f>+C15-M15</f>
        <v>-80285.08</v>
      </c>
    </row>
    <row r="16" spans="1:16" x14ac:dyDescent="0.25">
      <c r="A16" s="9" t="s">
        <v>66</v>
      </c>
      <c r="B16" s="45" t="s">
        <v>240</v>
      </c>
      <c r="C16" s="6">
        <v>950000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f>+D16+E16+F16+G16+H16+I16+J16+K16+L16</f>
        <v>0</v>
      </c>
      <c r="N16" s="6">
        <f>+C16-M16</f>
        <v>950000</v>
      </c>
    </row>
    <row r="17" spans="1:16" x14ac:dyDescent="0.25">
      <c r="A17" s="9" t="s">
        <v>67</v>
      </c>
      <c r="B17" s="45" t="s">
        <v>68</v>
      </c>
      <c r="C17" s="6">
        <v>750594</v>
      </c>
      <c r="D17" s="6">
        <v>53282.15</v>
      </c>
      <c r="E17" s="6">
        <v>109021.02</v>
      </c>
      <c r="F17" s="6">
        <v>146915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f>+D17+E17+F17+G17+H17+I17+J17+K17+L17</f>
        <v>309218.17000000004</v>
      </c>
      <c r="N17" s="6">
        <f>+C17-M17</f>
        <v>441375.82999999996</v>
      </c>
    </row>
    <row r="18" spans="1:16" x14ac:dyDescent="0.25">
      <c r="A18" s="9" t="s">
        <v>69</v>
      </c>
      <c r="B18" s="45" t="s">
        <v>70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f>+D18+E18+F18+G18+H18+I18+J18+K18+L18</f>
        <v>0</v>
      </c>
      <c r="N18" s="6">
        <f>+C18-M18</f>
        <v>0</v>
      </c>
    </row>
    <row r="19" spans="1:16" x14ac:dyDescent="0.25">
      <c r="A19" s="9" t="s">
        <v>349</v>
      </c>
      <c r="B19" s="45" t="s">
        <v>350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>+D19+E19+F19+G19+H19+I19+J19+K19+L19</f>
        <v>0</v>
      </c>
      <c r="N19" s="6">
        <f>+C19-M19</f>
        <v>0</v>
      </c>
    </row>
    <row r="20" spans="1:16" s="3" customFormat="1" x14ac:dyDescent="0.25">
      <c r="A20" s="1">
        <v>1.5</v>
      </c>
      <c r="B20" s="44" t="s">
        <v>4</v>
      </c>
      <c r="C20" s="12">
        <f t="shared" ref="C20:L20" si="14">+C21+C23+C22</f>
        <v>6200000</v>
      </c>
      <c r="D20" s="12">
        <f t="shared" si="14"/>
        <v>909917</v>
      </c>
      <c r="E20" s="12">
        <f t="shared" si="14"/>
        <v>784646.27</v>
      </c>
      <c r="F20" s="12">
        <f t="shared" si="14"/>
        <v>196606.74</v>
      </c>
      <c r="G20" s="12">
        <f t="shared" si="14"/>
        <v>0</v>
      </c>
      <c r="H20" s="12">
        <f t="shared" si="14"/>
        <v>0</v>
      </c>
      <c r="I20" s="12">
        <f t="shared" si="14"/>
        <v>0</v>
      </c>
      <c r="J20" s="12">
        <f t="shared" si="14"/>
        <v>0</v>
      </c>
      <c r="K20" s="12">
        <f t="shared" si="14"/>
        <v>0</v>
      </c>
      <c r="L20" s="12">
        <f t="shared" si="14"/>
        <v>0</v>
      </c>
      <c r="M20" s="12">
        <f t="shared" ref="M20:N20" si="15">+M21+M23+M22</f>
        <v>1891170.01</v>
      </c>
      <c r="N20" s="12">
        <f t="shared" si="15"/>
        <v>4308829.99</v>
      </c>
    </row>
    <row r="21" spans="1:16" x14ac:dyDescent="0.25">
      <c r="A21" s="9" t="s">
        <v>73</v>
      </c>
      <c r="B21" s="45" t="s">
        <v>74</v>
      </c>
      <c r="C21" s="6">
        <v>6000000</v>
      </c>
      <c r="D21" s="6">
        <v>909917</v>
      </c>
      <c r="E21" s="6">
        <v>784646.27</v>
      </c>
      <c r="F21" s="6">
        <v>196606.74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>+D21+E21+F21+G21+H21+I21+J21+K21+L21</f>
        <v>1891170.01</v>
      </c>
      <c r="N21" s="6">
        <f>+C21-M21</f>
        <v>4108829.99</v>
      </c>
    </row>
    <row r="22" spans="1:16" x14ac:dyDescent="0.25">
      <c r="A22" s="9" t="s">
        <v>247</v>
      </c>
      <c r="B22" s="45" t="s">
        <v>248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>+D22+E22+F22+G22+H22+I22+J22+K22+L22</f>
        <v>0</v>
      </c>
      <c r="N22" s="6">
        <f>+C22-M22</f>
        <v>0</v>
      </c>
    </row>
    <row r="23" spans="1:16" x14ac:dyDescent="0.25">
      <c r="A23" s="9" t="s">
        <v>75</v>
      </c>
      <c r="B23" s="45" t="s">
        <v>4</v>
      </c>
      <c r="C23" s="6">
        <v>200000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>+D23+E23+F23+G23+H23+I23+J23+K23+L23</f>
        <v>0</v>
      </c>
      <c r="N23" s="6">
        <f>+C23-M23</f>
        <v>200000</v>
      </c>
    </row>
    <row r="24" spans="1:16" s="3" customFormat="1" x14ac:dyDescent="0.25">
      <c r="A24" s="1" t="s">
        <v>249</v>
      </c>
      <c r="B24" s="44" t="s">
        <v>252</v>
      </c>
      <c r="C24" s="12">
        <f>+C25</f>
        <v>0</v>
      </c>
      <c r="D24" s="12">
        <f t="shared" ref="C24:N26" si="16">+D25</f>
        <v>0</v>
      </c>
      <c r="E24" s="12">
        <f t="shared" si="16"/>
        <v>0</v>
      </c>
      <c r="F24" s="12">
        <f t="shared" si="16"/>
        <v>0</v>
      </c>
      <c r="G24" s="12">
        <f t="shared" si="16"/>
        <v>0</v>
      </c>
      <c r="H24" s="12">
        <f t="shared" si="16"/>
        <v>0</v>
      </c>
      <c r="I24" s="12">
        <f t="shared" si="16"/>
        <v>0</v>
      </c>
      <c r="J24" s="12">
        <f t="shared" si="16"/>
        <v>0</v>
      </c>
      <c r="K24" s="12">
        <f t="shared" si="16"/>
        <v>0</v>
      </c>
      <c r="L24" s="12">
        <f t="shared" si="16"/>
        <v>0</v>
      </c>
      <c r="M24" s="12">
        <f t="shared" si="16"/>
        <v>0</v>
      </c>
      <c r="N24" s="12">
        <f t="shared" si="16"/>
        <v>0</v>
      </c>
    </row>
    <row r="25" spans="1:16" x14ac:dyDescent="0.25">
      <c r="A25" s="9" t="s">
        <v>250</v>
      </c>
      <c r="B25" s="45" t="s">
        <v>251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f>+D25+E25+F25+G25+H25+I25+J25+K25+L25</f>
        <v>0</v>
      </c>
      <c r="N25" s="6">
        <f>+C25-M25</f>
        <v>0</v>
      </c>
    </row>
    <row r="26" spans="1:16" s="3" customFormat="1" x14ac:dyDescent="0.25">
      <c r="A26" s="1">
        <v>1.7</v>
      </c>
      <c r="B26" s="44" t="s">
        <v>5</v>
      </c>
      <c r="C26" s="12">
        <f t="shared" si="16"/>
        <v>0</v>
      </c>
      <c r="D26" s="12">
        <f t="shared" si="16"/>
        <v>0</v>
      </c>
      <c r="E26" s="12">
        <f t="shared" si="16"/>
        <v>0</v>
      </c>
      <c r="F26" s="12">
        <f t="shared" si="16"/>
        <v>0</v>
      </c>
      <c r="G26" s="12">
        <f t="shared" si="16"/>
        <v>0</v>
      </c>
      <c r="H26" s="12">
        <f t="shared" si="16"/>
        <v>0</v>
      </c>
      <c r="I26" s="12">
        <f t="shared" si="16"/>
        <v>0</v>
      </c>
      <c r="J26" s="12">
        <f t="shared" si="16"/>
        <v>0</v>
      </c>
      <c r="K26" s="12">
        <f t="shared" si="16"/>
        <v>0</v>
      </c>
      <c r="L26" s="12">
        <f t="shared" si="16"/>
        <v>0</v>
      </c>
      <c r="M26" s="12">
        <f t="shared" si="16"/>
        <v>0</v>
      </c>
      <c r="N26" s="12">
        <f t="shared" si="16"/>
        <v>0</v>
      </c>
    </row>
    <row r="27" spans="1:16" x14ac:dyDescent="0.25">
      <c r="A27" s="9" t="s">
        <v>76</v>
      </c>
      <c r="B27" s="45" t="s">
        <v>77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>+D27+E27+F27+G27+H27+I27+J27+K27+L27</f>
        <v>0</v>
      </c>
      <c r="N27" s="6">
        <f>+C27-M27</f>
        <v>0</v>
      </c>
    </row>
    <row r="28" spans="1:16" s="3" customFormat="1" x14ac:dyDescent="0.25">
      <c r="A28" s="4">
        <v>2</v>
      </c>
      <c r="B28" s="43" t="s">
        <v>6</v>
      </c>
      <c r="C28" s="5">
        <f t="shared" ref="C28:N28" si="17">+C29+C37+C41+C46+C48+C51+C57+C55</f>
        <v>28585000</v>
      </c>
      <c r="D28" s="5">
        <f t="shared" si="17"/>
        <v>1622954.29</v>
      </c>
      <c r="E28" s="5">
        <f t="shared" si="17"/>
        <v>3802202.2399999998</v>
      </c>
      <c r="F28" s="5">
        <f t="shared" si="17"/>
        <v>7631609.8200000003</v>
      </c>
      <c r="G28" s="5">
        <f t="shared" si="17"/>
        <v>0</v>
      </c>
      <c r="H28" s="5">
        <f t="shared" si="17"/>
        <v>0</v>
      </c>
      <c r="I28" s="5">
        <f t="shared" ref="I28" si="18">+I29+I37+I41+I46+I48+I51+I57+I55</f>
        <v>0</v>
      </c>
      <c r="J28" s="5">
        <f t="shared" ref="J28:K28" si="19">+J29+J37+J41+J46+J48+J51+J57+J55</f>
        <v>0</v>
      </c>
      <c r="K28" s="5">
        <f t="shared" si="19"/>
        <v>0</v>
      </c>
      <c r="L28" s="5">
        <f t="shared" ref="L28" si="20">+L29+L37+L41+L46+L48+L51+L57+L55</f>
        <v>0</v>
      </c>
      <c r="M28" s="5">
        <f t="shared" si="17"/>
        <v>13056766.349999998</v>
      </c>
      <c r="N28" s="5">
        <f t="shared" si="17"/>
        <v>15528233.650000002</v>
      </c>
      <c r="O28" s="17"/>
      <c r="P28" s="17"/>
    </row>
    <row r="29" spans="1:16" s="3" customFormat="1" ht="30" x14ac:dyDescent="0.25">
      <c r="A29" s="20">
        <v>2.1</v>
      </c>
      <c r="B29" s="44" t="s">
        <v>50</v>
      </c>
      <c r="C29" s="12">
        <f>+C30+C31+C33+C34+C35+C36+C32</f>
        <v>6860000</v>
      </c>
      <c r="D29" s="12">
        <f t="shared" ref="D29:N29" si="21">+D30+D31+D33+D34+D35+D36+D32</f>
        <v>284053.71999999997</v>
      </c>
      <c r="E29" s="12">
        <f t="shared" ref="E29:F29" si="22">+E30+E31+E33+E34+E35+E36+E32</f>
        <v>1344679.8399999999</v>
      </c>
      <c r="F29" s="12">
        <f t="shared" si="22"/>
        <v>1252125.67</v>
      </c>
      <c r="G29" s="12">
        <f t="shared" ref="G29:H29" si="23">+G30+G31+G33+G34+G35+G36+G32</f>
        <v>0</v>
      </c>
      <c r="H29" s="12">
        <f t="shared" si="23"/>
        <v>0</v>
      </c>
      <c r="I29" s="12">
        <f t="shared" ref="I29:K29" si="24">+I30+I31+I33+I34+I35+I36+I32</f>
        <v>0</v>
      </c>
      <c r="J29" s="12">
        <f t="shared" ref="J29" si="25">+J30+J31+J33+J34+J35+J36+J32</f>
        <v>0</v>
      </c>
      <c r="K29" s="12">
        <f t="shared" si="24"/>
        <v>0</v>
      </c>
      <c r="L29" s="12">
        <f t="shared" ref="L29" si="26">+L30+L31+L33+L34+L35+L36+L32</f>
        <v>0</v>
      </c>
      <c r="M29" s="12">
        <f t="shared" si="21"/>
        <v>2880859.2299999995</v>
      </c>
      <c r="N29" s="12">
        <f t="shared" si="21"/>
        <v>3979140.7700000005</v>
      </c>
      <c r="P29" s="17"/>
    </row>
    <row r="30" spans="1:16" x14ac:dyDescent="0.25">
      <c r="A30" s="9" t="s">
        <v>78</v>
      </c>
      <c r="B30" s="45" t="s">
        <v>84</v>
      </c>
      <c r="C30" s="6">
        <v>3200000</v>
      </c>
      <c r="D30" s="6">
        <v>246669.24</v>
      </c>
      <c r="E30" s="6">
        <v>417018.44</v>
      </c>
      <c r="F30" s="6">
        <v>891232.46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>+D30+E30+F30+G30+H30+I30+J30+K30+L30</f>
        <v>1554920.14</v>
      </c>
      <c r="N30" s="6">
        <f>+C30-M30</f>
        <v>1645079.86</v>
      </c>
    </row>
    <row r="31" spans="1:16" x14ac:dyDescent="0.25">
      <c r="A31" s="9" t="s">
        <v>79</v>
      </c>
      <c r="B31" s="45" t="s">
        <v>85</v>
      </c>
      <c r="C31" s="6">
        <v>2600000</v>
      </c>
      <c r="D31" s="6">
        <v>0</v>
      </c>
      <c r="E31" s="6">
        <v>619510.75</v>
      </c>
      <c r="F31" s="6">
        <v>70381.08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ref="M31:M36" si="27">+D31+E31+F31+G31+H31+I31+J31+K31+L31</f>
        <v>689891.83</v>
      </c>
      <c r="N31" s="6">
        <f t="shared" ref="N31:N36" si="28">+C31-M31</f>
        <v>1910108.17</v>
      </c>
    </row>
    <row r="32" spans="1:16" x14ac:dyDescent="0.25">
      <c r="A32" s="9" t="s">
        <v>253</v>
      </c>
      <c r="B32" s="45" t="s">
        <v>254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7"/>
        <v>0</v>
      </c>
      <c r="N32" s="6">
        <f t="shared" si="28"/>
        <v>0</v>
      </c>
    </row>
    <row r="33" spans="1:14" ht="30" x14ac:dyDescent="0.25">
      <c r="A33" s="9" t="s">
        <v>80</v>
      </c>
      <c r="B33" s="45" t="s">
        <v>86</v>
      </c>
      <c r="C33" s="6">
        <v>560000</v>
      </c>
      <c r="D33" s="6">
        <v>37384.480000000003</v>
      </c>
      <c r="E33" s="6">
        <v>107577.65</v>
      </c>
      <c r="F33" s="6">
        <v>67690.77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7"/>
        <v>212652.90000000002</v>
      </c>
      <c r="N33" s="6">
        <f t="shared" si="28"/>
        <v>347347.1</v>
      </c>
    </row>
    <row r="34" spans="1:14" x14ac:dyDescent="0.25">
      <c r="A34" s="9" t="s">
        <v>81</v>
      </c>
      <c r="B34" s="45" t="s">
        <v>87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f t="shared" si="27"/>
        <v>0</v>
      </c>
      <c r="N34" s="6">
        <f t="shared" si="28"/>
        <v>0</v>
      </c>
    </row>
    <row r="35" spans="1:14" x14ac:dyDescent="0.25">
      <c r="A35" s="9" t="s">
        <v>82</v>
      </c>
      <c r="B35" s="45" t="s">
        <v>88</v>
      </c>
      <c r="C35" s="6">
        <v>500000</v>
      </c>
      <c r="D35" s="6">
        <v>0</v>
      </c>
      <c r="E35" s="6">
        <v>200573</v>
      </c>
      <c r="F35" s="6">
        <v>222821.36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7"/>
        <v>423394.36</v>
      </c>
      <c r="N35" s="6">
        <f t="shared" si="28"/>
        <v>76605.640000000014</v>
      </c>
    </row>
    <row r="36" spans="1:14" x14ac:dyDescent="0.25">
      <c r="A36" s="9" t="s">
        <v>83</v>
      </c>
      <c r="B36" s="45" t="s">
        <v>89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7"/>
        <v>0</v>
      </c>
      <c r="N36" s="6">
        <f t="shared" si="28"/>
        <v>0</v>
      </c>
    </row>
    <row r="37" spans="1:14" s="3" customFormat="1" x14ac:dyDescent="0.25">
      <c r="A37" s="1">
        <v>2.2000000000000002</v>
      </c>
      <c r="B37" s="44" t="s">
        <v>7</v>
      </c>
      <c r="C37" s="12">
        <f>+C38+C39+C40</f>
        <v>700000</v>
      </c>
      <c r="D37" s="12">
        <f t="shared" ref="D37:E37" si="29">+D38+D39+D40</f>
        <v>114983.92</v>
      </c>
      <c r="E37" s="12">
        <f t="shared" si="29"/>
        <v>134769.35999999999</v>
      </c>
      <c r="F37" s="12">
        <f t="shared" ref="F37:G37" si="30">+F38+F39+F40</f>
        <v>68068.600000000006</v>
      </c>
      <c r="G37" s="12">
        <f t="shared" si="30"/>
        <v>0</v>
      </c>
      <c r="H37" s="12">
        <f t="shared" ref="H37:J37" si="31">+H38+H39+H40</f>
        <v>0</v>
      </c>
      <c r="I37" s="12">
        <f t="shared" si="31"/>
        <v>0</v>
      </c>
      <c r="J37" s="12">
        <f t="shared" si="31"/>
        <v>0</v>
      </c>
      <c r="K37" s="12">
        <f t="shared" ref="K37:L37" si="32">+K38+K39+K40</f>
        <v>0</v>
      </c>
      <c r="L37" s="12">
        <f t="shared" si="32"/>
        <v>0</v>
      </c>
      <c r="M37" s="12">
        <f t="shared" ref="M37:N37" si="33">+M38+M39+M40</f>
        <v>317821.88</v>
      </c>
      <c r="N37" s="12">
        <f t="shared" si="33"/>
        <v>382178.12</v>
      </c>
    </row>
    <row r="38" spans="1:14" x14ac:dyDescent="0.25">
      <c r="A38" s="9" t="s">
        <v>90</v>
      </c>
      <c r="B38" s="45" t="s">
        <v>91</v>
      </c>
      <c r="C38" s="6">
        <v>700000</v>
      </c>
      <c r="D38" s="6">
        <v>114983.92</v>
      </c>
      <c r="E38" s="6">
        <v>134769.35999999999</v>
      </c>
      <c r="F38" s="6">
        <v>68068.600000000006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ref="M38:M40" si="34">+D38+E38+F38+G38+H38+I38+J38+K38+L38</f>
        <v>317821.88</v>
      </c>
      <c r="N38" s="6">
        <f t="shared" ref="N38:N40" si="35">+C38-M38</f>
        <v>382178.12</v>
      </c>
    </row>
    <row r="39" spans="1:14" x14ac:dyDescent="0.25">
      <c r="A39" s="9" t="s">
        <v>255</v>
      </c>
      <c r="B39" s="45" t="s">
        <v>256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f t="shared" si="34"/>
        <v>0</v>
      </c>
      <c r="N39" s="6">
        <f t="shared" si="35"/>
        <v>0</v>
      </c>
    </row>
    <row r="40" spans="1:14" x14ac:dyDescent="0.25">
      <c r="A40" s="9" t="s">
        <v>321</v>
      </c>
      <c r="B40" s="45" t="s">
        <v>322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f t="shared" si="34"/>
        <v>0</v>
      </c>
      <c r="N40" s="6">
        <f t="shared" si="35"/>
        <v>0</v>
      </c>
    </row>
    <row r="41" spans="1:14" s="3" customFormat="1" x14ac:dyDescent="0.25">
      <c r="A41" s="1">
        <v>2.4</v>
      </c>
      <c r="B41" s="44" t="s">
        <v>29</v>
      </c>
      <c r="C41" s="12">
        <f>+C42+C45+C43+C44</f>
        <v>5365000</v>
      </c>
      <c r="D41" s="12">
        <f t="shared" ref="D41:N41" si="36">+D42+D45+D43+D44</f>
        <v>147453.97</v>
      </c>
      <c r="E41" s="12">
        <f t="shared" ref="E41:F41" si="37">+E42+E45+E43+E44</f>
        <v>97160.94</v>
      </c>
      <c r="F41" s="12">
        <f t="shared" si="37"/>
        <v>2906592.32</v>
      </c>
      <c r="G41" s="12">
        <f t="shared" ref="G41:H41" si="38">+G42+G45+G43+G44</f>
        <v>0</v>
      </c>
      <c r="H41" s="12">
        <f t="shared" si="38"/>
        <v>0</v>
      </c>
      <c r="I41" s="12">
        <f t="shared" ref="I41:K41" si="39">+I42+I45+I43+I44</f>
        <v>0</v>
      </c>
      <c r="J41" s="12">
        <f t="shared" ref="J41" si="40">+J42+J45+J43+J44</f>
        <v>0</v>
      </c>
      <c r="K41" s="12">
        <f t="shared" si="39"/>
        <v>0</v>
      </c>
      <c r="L41" s="12">
        <f t="shared" ref="L41" si="41">+L42+L45+L43+L44</f>
        <v>0</v>
      </c>
      <c r="M41" s="12">
        <f t="shared" si="36"/>
        <v>3151207.23</v>
      </c>
      <c r="N41" s="12">
        <f t="shared" si="36"/>
        <v>2213792.77</v>
      </c>
    </row>
    <row r="42" spans="1:14" x14ac:dyDescent="0.25">
      <c r="A42" s="9" t="s">
        <v>92</v>
      </c>
      <c r="B42" s="45" t="s">
        <v>94</v>
      </c>
      <c r="C42" s="6">
        <v>5000000</v>
      </c>
      <c r="D42" s="6">
        <v>147453.97</v>
      </c>
      <c r="E42" s="6">
        <v>97160.94</v>
      </c>
      <c r="F42" s="6">
        <v>2882754.9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ref="M42:M45" si="42">+D42+E42+F42+G42+H42+I42+J42+K42+L42</f>
        <v>3127369.81</v>
      </c>
      <c r="N42" s="6">
        <f t="shared" ref="N42:N45" si="43">+C42-M42</f>
        <v>1872630.19</v>
      </c>
    </row>
    <row r="43" spans="1:14" x14ac:dyDescent="0.25">
      <c r="A43" s="9" t="s">
        <v>258</v>
      </c>
      <c r="B43" s="45" t="s">
        <v>260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f t="shared" si="42"/>
        <v>0</v>
      </c>
      <c r="N43" s="6">
        <f t="shared" si="43"/>
        <v>0</v>
      </c>
    </row>
    <row r="44" spans="1:14" x14ac:dyDescent="0.25">
      <c r="A44" s="9" t="s">
        <v>259</v>
      </c>
      <c r="B44" s="45" t="s">
        <v>261</v>
      </c>
      <c r="C44" s="6">
        <v>15000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42"/>
        <v>0</v>
      </c>
      <c r="N44" s="6">
        <f t="shared" si="43"/>
        <v>15000</v>
      </c>
    </row>
    <row r="45" spans="1:14" x14ac:dyDescent="0.25">
      <c r="A45" s="9" t="s">
        <v>93</v>
      </c>
      <c r="B45" s="45" t="s">
        <v>95</v>
      </c>
      <c r="C45" s="6">
        <v>350000</v>
      </c>
      <c r="D45" s="6">
        <v>0</v>
      </c>
      <c r="E45" s="6">
        <v>0</v>
      </c>
      <c r="F45" s="6">
        <v>23837.42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42"/>
        <v>23837.42</v>
      </c>
      <c r="N45" s="6">
        <f t="shared" si="43"/>
        <v>326162.58</v>
      </c>
    </row>
    <row r="46" spans="1:14" s="3" customFormat="1" x14ac:dyDescent="0.25">
      <c r="A46" s="1">
        <v>2.5</v>
      </c>
      <c r="B46" s="44" t="s">
        <v>30</v>
      </c>
      <c r="C46" s="12">
        <f t="shared" ref="C46:L46" si="44">+C47</f>
        <v>860000</v>
      </c>
      <c r="D46" s="12">
        <f t="shared" si="44"/>
        <v>103213.92</v>
      </c>
      <c r="E46" s="12">
        <f t="shared" si="44"/>
        <v>302477.59999999998</v>
      </c>
      <c r="F46" s="12">
        <f t="shared" si="44"/>
        <v>246393.7</v>
      </c>
      <c r="G46" s="12">
        <f t="shared" si="44"/>
        <v>0</v>
      </c>
      <c r="H46" s="12">
        <f t="shared" si="44"/>
        <v>0</v>
      </c>
      <c r="I46" s="12">
        <f t="shared" si="44"/>
        <v>0</v>
      </c>
      <c r="J46" s="12">
        <f t="shared" si="44"/>
        <v>0</v>
      </c>
      <c r="K46" s="12">
        <f t="shared" si="44"/>
        <v>0</v>
      </c>
      <c r="L46" s="12">
        <f t="shared" si="44"/>
        <v>0</v>
      </c>
      <c r="M46" s="12">
        <f t="shared" ref="M46" si="45">+M47</f>
        <v>652085.22</v>
      </c>
      <c r="N46" s="12">
        <f>+N47</f>
        <v>207914.78000000003</v>
      </c>
    </row>
    <row r="47" spans="1:14" x14ac:dyDescent="0.25">
      <c r="A47" s="9" t="s">
        <v>96</v>
      </c>
      <c r="B47" s="45" t="s">
        <v>97</v>
      </c>
      <c r="C47" s="6">
        <v>860000</v>
      </c>
      <c r="D47" s="6">
        <v>103213.92</v>
      </c>
      <c r="E47" s="6">
        <v>302477.59999999998</v>
      </c>
      <c r="F47" s="6">
        <v>246393.7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ref="M47" si="46">+D47+E47+F47+G47+H47+I47+J47+K47+L47</f>
        <v>652085.22</v>
      </c>
      <c r="N47" s="6">
        <f t="shared" ref="N47" si="47">+C47-M47</f>
        <v>207914.78000000003</v>
      </c>
    </row>
    <row r="48" spans="1:14" s="3" customFormat="1" x14ac:dyDescent="0.25">
      <c r="A48" s="1">
        <v>2.6</v>
      </c>
      <c r="B48" s="44" t="s">
        <v>8</v>
      </c>
      <c r="C48" s="12">
        <f>+C49+C50</f>
        <v>13000000</v>
      </c>
      <c r="D48" s="12">
        <f t="shared" ref="D48:M48" si="48">+D49+D50</f>
        <v>937487.35999999999</v>
      </c>
      <c r="E48" s="12">
        <f t="shared" ref="E48:F48" si="49">+E49+E50</f>
        <v>1681493.26</v>
      </c>
      <c r="F48" s="12">
        <f t="shared" si="49"/>
        <v>928901.61</v>
      </c>
      <c r="G48" s="12">
        <f t="shared" ref="G48:H48" si="50">+G49+G50</f>
        <v>0</v>
      </c>
      <c r="H48" s="12">
        <f t="shared" si="50"/>
        <v>0</v>
      </c>
      <c r="I48" s="12">
        <f t="shared" ref="I48:K48" si="51">+I49+I50</f>
        <v>0</v>
      </c>
      <c r="J48" s="12">
        <f t="shared" ref="J48" si="52">+J49+J50</f>
        <v>0</v>
      </c>
      <c r="K48" s="12">
        <f t="shared" si="51"/>
        <v>0</v>
      </c>
      <c r="L48" s="12">
        <f t="shared" ref="L48" si="53">+L49+L50</f>
        <v>0</v>
      </c>
      <c r="M48" s="12">
        <f t="shared" si="48"/>
        <v>3547882.23</v>
      </c>
      <c r="N48" s="12">
        <f>+N49+N50</f>
        <v>9452117.7699999996</v>
      </c>
    </row>
    <row r="49" spans="1:14" x14ac:dyDescent="0.25">
      <c r="A49" s="9" t="s">
        <v>98</v>
      </c>
      <c r="B49" s="45" t="s">
        <v>8</v>
      </c>
      <c r="C49" s="6">
        <v>13000000</v>
      </c>
      <c r="D49" s="6">
        <v>937487.35999999999</v>
      </c>
      <c r="E49" s="6">
        <v>1681493.26</v>
      </c>
      <c r="F49" s="6">
        <v>928901.61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f t="shared" ref="M49:M50" si="54">+D49+E49+F49+G49+H49+I49+J49+K49+L49</f>
        <v>3547882.23</v>
      </c>
      <c r="N49" s="6">
        <f t="shared" ref="N49:N50" si="55">+C49-M49</f>
        <v>9452117.7699999996</v>
      </c>
    </row>
    <row r="50" spans="1:14" x14ac:dyDescent="0.25">
      <c r="A50" s="9" t="s">
        <v>237</v>
      </c>
      <c r="B50" s="45" t="s">
        <v>238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f t="shared" si="54"/>
        <v>0</v>
      </c>
      <c r="N50" s="6">
        <f t="shared" si="55"/>
        <v>0</v>
      </c>
    </row>
    <row r="51" spans="1:14" s="3" customFormat="1" x14ac:dyDescent="0.25">
      <c r="A51" s="1">
        <v>2.7</v>
      </c>
      <c r="B51" s="44" t="s">
        <v>31</v>
      </c>
      <c r="C51" s="12">
        <f>+C52+C54+C53</f>
        <v>1200000</v>
      </c>
      <c r="D51" s="12">
        <f t="shared" ref="D51:N51" si="56">+D52+D54+D53</f>
        <v>14848</v>
      </c>
      <c r="E51" s="12">
        <f t="shared" ref="E51:F51" si="57">+E52+E54+E53</f>
        <v>62787.32</v>
      </c>
      <c r="F51" s="12">
        <f t="shared" si="57"/>
        <v>2039970.2</v>
      </c>
      <c r="G51" s="12">
        <f t="shared" ref="G51:H51" si="58">+G52+G54+G53</f>
        <v>0</v>
      </c>
      <c r="H51" s="12">
        <f t="shared" si="58"/>
        <v>0</v>
      </c>
      <c r="I51" s="12">
        <f t="shared" ref="I51:K51" si="59">+I52+I54+I53</f>
        <v>0</v>
      </c>
      <c r="J51" s="12">
        <f t="shared" ref="J51" si="60">+J52+J54+J53</f>
        <v>0</v>
      </c>
      <c r="K51" s="12">
        <f t="shared" si="59"/>
        <v>0</v>
      </c>
      <c r="L51" s="12">
        <f t="shared" ref="L51" si="61">+L52+L54+L53</f>
        <v>0</v>
      </c>
      <c r="M51" s="12">
        <f t="shared" si="56"/>
        <v>2117605.52</v>
      </c>
      <c r="N51" s="12">
        <f t="shared" si="56"/>
        <v>-917605.52</v>
      </c>
    </row>
    <row r="52" spans="1:14" x14ac:dyDescent="0.25">
      <c r="A52" s="9" t="s">
        <v>99</v>
      </c>
      <c r="B52" s="45" t="s">
        <v>102</v>
      </c>
      <c r="C52" s="6">
        <v>1000000</v>
      </c>
      <c r="D52" s="6">
        <v>0</v>
      </c>
      <c r="E52" s="6">
        <v>62787.32</v>
      </c>
      <c r="F52" s="6">
        <v>2039970.2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f t="shared" ref="M52:M54" si="62">+D52+E52+F52+G52+H52+I52+J52+K52+L52</f>
        <v>2102757.52</v>
      </c>
      <c r="N52" s="6">
        <f t="shared" ref="N52:N54" si="63">+C52-M52</f>
        <v>-1102757.52</v>
      </c>
    </row>
    <row r="53" spans="1:14" x14ac:dyDescent="0.25">
      <c r="A53" s="9" t="s">
        <v>100</v>
      </c>
      <c r="B53" s="45" t="s">
        <v>262</v>
      </c>
      <c r="C53" s="6">
        <v>50000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f t="shared" si="62"/>
        <v>0</v>
      </c>
      <c r="N53" s="6">
        <f t="shared" si="63"/>
        <v>50000</v>
      </c>
    </row>
    <row r="54" spans="1:14" x14ac:dyDescent="0.25">
      <c r="A54" s="9" t="s">
        <v>101</v>
      </c>
      <c r="B54" s="45" t="s">
        <v>104</v>
      </c>
      <c r="C54" s="6">
        <v>150000</v>
      </c>
      <c r="D54" s="6">
        <v>14848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f t="shared" si="62"/>
        <v>14848</v>
      </c>
      <c r="N54" s="6">
        <f t="shared" si="63"/>
        <v>135152</v>
      </c>
    </row>
    <row r="55" spans="1:14" s="3" customFormat="1" x14ac:dyDescent="0.25">
      <c r="A55" s="1" t="s">
        <v>263</v>
      </c>
      <c r="B55" s="44" t="s">
        <v>9</v>
      </c>
      <c r="C55" s="12">
        <f>+C56</f>
        <v>0</v>
      </c>
      <c r="D55" s="12">
        <f t="shared" ref="D55:N55" si="64">+D56</f>
        <v>0</v>
      </c>
      <c r="E55" s="12">
        <f t="shared" si="64"/>
        <v>0</v>
      </c>
      <c r="F55" s="12">
        <f t="shared" si="64"/>
        <v>0</v>
      </c>
      <c r="G55" s="12">
        <f t="shared" si="64"/>
        <v>0</v>
      </c>
      <c r="H55" s="12">
        <f t="shared" si="64"/>
        <v>0</v>
      </c>
      <c r="I55" s="12">
        <f t="shared" si="64"/>
        <v>0</v>
      </c>
      <c r="J55" s="12">
        <f t="shared" si="64"/>
        <v>0</v>
      </c>
      <c r="K55" s="12">
        <f t="shared" si="64"/>
        <v>0</v>
      </c>
      <c r="L55" s="12">
        <f t="shared" si="64"/>
        <v>0</v>
      </c>
      <c r="M55" s="12">
        <f t="shared" si="64"/>
        <v>0</v>
      </c>
      <c r="N55" s="12">
        <f t="shared" si="64"/>
        <v>0</v>
      </c>
    </row>
    <row r="56" spans="1:14" x14ac:dyDescent="0.25">
      <c r="A56" s="9" t="s">
        <v>106</v>
      </c>
      <c r="B56" s="45" t="s">
        <v>264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f t="shared" ref="M56" si="65">+D56+E56+F56+G56+H56+I56+J56+K56+L56</f>
        <v>0</v>
      </c>
      <c r="N56" s="6">
        <f t="shared" ref="N56" si="66">+C56-M56</f>
        <v>0</v>
      </c>
    </row>
    <row r="57" spans="1:14" s="3" customFormat="1" x14ac:dyDescent="0.25">
      <c r="A57" s="1">
        <v>2.9</v>
      </c>
      <c r="B57" s="44" t="s">
        <v>32</v>
      </c>
      <c r="C57" s="12">
        <f>+C58+C59+C60+C61+C62+C63</f>
        <v>600000</v>
      </c>
      <c r="D57" s="12">
        <f t="shared" ref="D57:N57" si="67">+D58+D59+D60+D61+D62+D63</f>
        <v>20913.400000000001</v>
      </c>
      <c r="E57" s="12">
        <f t="shared" ref="E57:F57" si="68">+E58+E59+E60+E61+E62+E63</f>
        <v>178833.92000000001</v>
      </c>
      <c r="F57" s="12">
        <f t="shared" si="68"/>
        <v>189557.72</v>
      </c>
      <c r="G57" s="12">
        <f t="shared" ref="G57:H57" si="69">+G58+G59+G60+G61+G62+G63</f>
        <v>0</v>
      </c>
      <c r="H57" s="12">
        <f t="shared" si="69"/>
        <v>0</v>
      </c>
      <c r="I57" s="12">
        <f t="shared" ref="I57:K57" si="70">+I58+I59+I60+I61+I62+I63</f>
        <v>0</v>
      </c>
      <c r="J57" s="12">
        <f t="shared" ref="J57" si="71">+J58+J59+J60+J61+J62+J63</f>
        <v>0</v>
      </c>
      <c r="K57" s="12">
        <f t="shared" si="70"/>
        <v>0</v>
      </c>
      <c r="L57" s="12">
        <f t="shared" ref="L57" si="72">+L58+L59+L60+L61+L62+L63</f>
        <v>0</v>
      </c>
      <c r="M57" s="12">
        <f t="shared" si="67"/>
        <v>389305.04000000004</v>
      </c>
      <c r="N57" s="12">
        <f t="shared" si="67"/>
        <v>210694.95999999996</v>
      </c>
    </row>
    <row r="58" spans="1:14" x14ac:dyDescent="0.25">
      <c r="A58" s="9" t="s">
        <v>109</v>
      </c>
      <c r="B58" s="45" t="s">
        <v>114</v>
      </c>
      <c r="C58" s="6">
        <v>600000</v>
      </c>
      <c r="D58" s="6">
        <v>20913.400000000001</v>
      </c>
      <c r="E58" s="6">
        <v>178833.92000000001</v>
      </c>
      <c r="F58" s="6">
        <v>189557.72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 t="shared" ref="M58:M63" si="73">+D58+E58+F58+G58+H58+I58+J58+K58+L58</f>
        <v>389305.04000000004</v>
      </c>
      <c r="N58" s="6">
        <f t="shared" ref="N58:N63" si="74">+C58-M58</f>
        <v>210694.95999999996</v>
      </c>
    </row>
    <row r="59" spans="1:14" x14ac:dyDescent="0.25">
      <c r="A59" s="9" t="s">
        <v>110</v>
      </c>
      <c r="B59" s="45" t="s">
        <v>115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73"/>
        <v>0</v>
      </c>
      <c r="N59" s="6">
        <f t="shared" si="74"/>
        <v>0</v>
      </c>
    </row>
    <row r="60" spans="1:14" ht="30" x14ac:dyDescent="0.25">
      <c r="A60" s="9" t="s">
        <v>111</v>
      </c>
      <c r="B60" s="45" t="s">
        <v>116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73"/>
        <v>0</v>
      </c>
      <c r="N60" s="6">
        <f t="shared" si="74"/>
        <v>0</v>
      </c>
    </row>
    <row r="61" spans="1:14" ht="30" x14ac:dyDescent="0.25">
      <c r="A61" s="9" t="s">
        <v>112</v>
      </c>
      <c r="B61" s="45" t="s">
        <v>117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f t="shared" si="73"/>
        <v>0</v>
      </c>
      <c r="N61" s="6">
        <f t="shared" si="74"/>
        <v>0</v>
      </c>
    </row>
    <row r="62" spans="1:14" x14ac:dyDescent="0.25">
      <c r="A62" s="9" t="s">
        <v>113</v>
      </c>
      <c r="B62" s="45" t="s">
        <v>118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 t="shared" si="73"/>
        <v>0</v>
      </c>
      <c r="N62" s="6">
        <f t="shared" si="74"/>
        <v>0</v>
      </c>
    </row>
    <row r="63" spans="1:14" x14ac:dyDescent="0.25">
      <c r="A63" s="9" t="s">
        <v>265</v>
      </c>
      <c r="B63" s="45" t="s">
        <v>266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f t="shared" si="73"/>
        <v>0</v>
      </c>
      <c r="N63" s="6">
        <f t="shared" si="74"/>
        <v>0</v>
      </c>
    </row>
    <row r="64" spans="1:14" s="3" customFormat="1" x14ac:dyDescent="0.25">
      <c r="A64" s="4">
        <v>3</v>
      </c>
      <c r="B64" s="43" t="s">
        <v>10</v>
      </c>
      <c r="C64" s="5">
        <f t="shared" ref="C64:N64" si="75">+C65+C69+C75+C83+C88+C97+C99+C104+C108</f>
        <v>62232000</v>
      </c>
      <c r="D64" s="5">
        <f t="shared" si="75"/>
        <v>7363256.4400000004</v>
      </c>
      <c r="E64" s="5">
        <f t="shared" ref="E64:F64" si="76">+E65+E69+E75+E83+E88+E97+E99+E104+E108</f>
        <v>10819508.220000001</v>
      </c>
      <c r="F64" s="5">
        <f t="shared" si="76"/>
        <v>9117898.5600000005</v>
      </c>
      <c r="G64" s="5">
        <f t="shared" ref="G64:H64" si="77">+G65+G69+G75+G83+G88+G97+G99+G104+G108</f>
        <v>0</v>
      </c>
      <c r="H64" s="5">
        <f t="shared" si="77"/>
        <v>0</v>
      </c>
      <c r="I64" s="5">
        <f t="shared" ref="I64:K64" si="78">+I65+I69+I75+I83+I88+I97+I99+I104+I108</f>
        <v>0</v>
      </c>
      <c r="J64" s="5">
        <f t="shared" ref="J64" si="79">+J65+J69+J75+J83+J88+J97+J99+J104+J108</f>
        <v>0</v>
      </c>
      <c r="K64" s="5">
        <f t="shared" si="78"/>
        <v>0</v>
      </c>
      <c r="L64" s="5">
        <f t="shared" ref="L64" si="80">+L65+L69+L75+L83+L88+L97+L99+L104+L108</f>
        <v>0</v>
      </c>
      <c r="M64" s="5">
        <f t="shared" si="75"/>
        <v>27300663.219999999</v>
      </c>
      <c r="N64" s="5">
        <f t="shared" si="75"/>
        <v>34931336.779999994</v>
      </c>
    </row>
    <row r="65" spans="1:14" s="3" customFormat="1" x14ac:dyDescent="0.25">
      <c r="A65" s="1">
        <v>3.1</v>
      </c>
      <c r="B65" s="44" t="s">
        <v>11</v>
      </c>
      <c r="C65" s="12">
        <f>+C66+C67+C68</f>
        <v>7761000</v>
      </c>
      <c r="D65" s="12">
        <f t="shared" ref="D65:N65" si="81">+D66+D67+D68</f>
        <v>2151653.86</v>
      </c>
      <c r="E65" s="12">
        <f t="shared" ref="E65:F65" si="82">+E66+E67+E68</f>
        <v>2595143.56</v>
      </c>
      <c r="F65" s="12">
        <f t="shared" si="82"/>
        <v>861915.53</v>
      </c>
      <c r="G65" s="12">
        <f t="shared" ref="G65:H65" si="83">+G66+G67+G68</f>
        <v>0</v>
      </c>
      <c r="H65" s="12">
        <f t="shared" si="83"/>
        <v>0</v>
      </c>
      <c r="I65" s="12">
        <f t="shared" ref="I65:K65" si="84">+I66+I67+I68</f>
        <v>0</v>
      </c>
      <c r="J65" s="12">
        <f t="shared" ref="J65" si="85">+J66+J67+J68</f>
        <v>0</v>
      </c>
      <c r="K65" s="12">
        <f t="shared" si="84"/>
        <v>0</v>
      </c>
      <c r="L65" s="12">
        <f t="shared" ref="L65" si="86">+L66+L67+L68</f>
        <v>0</v>
      </c>
      <c r="M65" s="12">
        <f t="shared" si="81"/>
        <v>5608712.9500000002</v>
      </c>
      <c r="N65" s="12">
        <f t="shared" si="81"/>
        <v>2152287.0499999993</v>
      </c>
    </row>
    <row r="66" spans="1:14" x14ac:dyDescent="0.25">
      <c r="A66" s="9" t="s">
        <v>119</v>
      </c>
      <c r="B66" s="45" t="s">
        <v>121</v>
      </c>
      <c r="C66" s="6">
        <v>7200000</v>
      </c>
      <c r="D66" s="6">
        <v>2151653.86</v>
      </c>
      <c r="E66" s="6">
        <v>2550609.62</v>
      </c>
      <c r="F66" s="6">
        <v>678218.04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ref="M66:M68" si="87">+D66+E66+F66+G66+H66+I66+J66+K66+L66</f>
        <v>5380481.5200000005</v>
      </c>
      <c r="N66" s="6">
        <f t="shared" ref="N66:N68" si="88">+C66-M66</f>
        <v>1819518.4799999995</v>
      </c>
    </row>
    <row r="67" spans="1:14" x14ac:dyDescent="0.25">
      <c r="A67" s="9" t="s">
        <v>120</v>
      </c>
      <c r="B67" s="45" t="s">
        <v>122</v>
      </c>
      <c r="C67" s="6">
        <v>560000</v>
      </c>
      <c r="D67" s="6">
        <v>0</v>
      </c>
      <c r="E67" s="6">
        <v>44533.94</v>
      </c>
      <c r="F67" s="6">
        <v>183697.49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f t="shared" si="87"/>
        <v>228231.43</v>
      </c>
      <c r="N67" s="6">
        <f t="shared" si="88"/>
        <v>331768.57</v>
      </c>
    </row>
    <row r="68" spans="1:14" x14ac:dyDescent="0.25">
      <c r="A68" s="9" t="s">
        <v>267</v>
      </c>
      <c r="B68" s="45" t="s">
        <v>268</v>
      </c>
      <c r="C68" s="6">
        <v>1000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f t="shared" si="87"/>
        <v>0</v>
      </c>
      <c r="N68" s="6">
        <f t="shared" si="88"/>
        <v>1000</v>
      </c>
    </row>
    <row r="69" spans="1:14" s="3" customFormat="1" x14ac:dyDescent="0.25">
      <c r="A69" s="1">
        <v>3.2</v>
      </c>
      <c r="B69" s="44" t="s">
        <v>12</v>
      </c>
      <c r="C69" s="12">
        <f>+C70+C71+C73+C74+C72</f>
        <v>6700000</v>
      </c>
      <c r="D69" s="12">
        <f t="shared" ref="D69:N69" si="89">+D70+D71+D73+D74+D72</f>
        <v>323289.51</v>
      </c>
      <c r="E69" s="12">
        <f t="shared" ref="E69:F69" si="90">+E70+E71+E73+E74+E72</f>
        <v>2945551.23</v>
      </c>
      <c r="F69" s="12">
        <f t="shared" si="90"/>
        <v>1086498.98</v>
      </c>
      <c r="G69" s="12">
        <f t="shared" ref="G69:H69" si="91">+G70+G71+G73+G74+G72</f>
        <v>0</v>
      </c>
      <c r="H69" s="12">
        <f t="shared" si="91"/>
        <v>0</v>
      </c>
      <c r="I69" s="12">
        <f t="shared" ref="I69:K69" si="92">+I70+I71+I73+I74+I72</f>
        <v>0</v>
      </c>
      <c r="J69" s="12">
        <f t="shared" ref="J69" si="93">+J70+J71+J73+J74+J72</f>
        <v>0</v>
      </c>
      <c r="K69" s="12">
        <f t="shared" si="92"/>
        <v>0</v>
      </c>
      <c r="L69" s="12">
        <f t="shared" ref="L69" si="94">+L70+L71+L73+L74+L72</f>
        <v>0</v>
      </c>
      <c r="M69" s="12">
        <f t="shared" si="89"/>
        <v>4355339.72</v>
      </c>
      <c r="N69" s="12">
        <f t="shared" si="89"/>
        <v>2344660.2800000003</v>
      </c>
    </row>
    <row r="70" spans="1:14" x14ac:dyDescent="0.25">
      <c r="A70" s="9" t="s">
        <v>123</v>
      </c>
      <c r="B70" s="45" t="s">
        <v>127</v>
      </c>
      <c r="C70" s="6">
        <v>440000</v>
      </c>
      <c r="D70" s="6">
        <v>42860.21</v>
      </c>
      <c r="E70" s="6">
        <v>71717.58</v>
      </c>
      <c r="F70" s="6">
        <v>56057.96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f t="shared" ref="M70:M74" si="95">+D70+E70+F70+G70+H70+I70+J70+K70+L70</f>
        <v>170635.75</v>
      </c>
      <c r="N70" s="6">
        <f t="shared" ref="N70:N74" si="96">+C70-M70</f>
        <v>269364.25</v>
      </c>
    </row>
    <row r="71" spans="1:14" ht="30" x14ac:dyDescent="0.25">
      <c r="A71" s="9" t="s">
        <v>124</v>
      </c>
      <c r="B71" s="45" t="s">
        <v>128</v>
      </c>
      <c r="C71" s="6">
        <v>1650000</v>
      </c>
      <c r="D71" s="6">
        <v>184463.66</v>
      </c>
      <c r="E71" s="6">
        <v>346286.69</v>
      </c>
      <c r="F71" s="6">
        <v>275924.99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f t="shared" si="95"/>
        <v>806675.34</v>
      </c>
      <c r="N71" s="6">
        <f t="shared" si="96"/>
        <v>843324.66</v>
      </c>
    </row>
    <row r="72" spans="1:14" x14ac:dyDescent="0.25">
      <c r="A72" s="9" t="s">
        <v>323</v>
      </c>
      <c r="B72" s="45" t="s">
        <v>324</v>
      </c>
      <c r="C72" s="6">
        <v>60000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f t="shared" si="95"/>
        <v>0</v>
      </c>
      <c r="N72" s="6">
        <f t="shared" si="96"/>
        <v>60000</v>
      </c>
    </row>
    <row r="73" spans="1:14" x14ac:dyDescent="0.25">
      <c r="A73" s="9" t="s">
        <v>125</v>
      </c>
      <c r="B73" s="45" t="s">
        <v>129</v>
      </c>
      <c r="C73" s="6">
        <v>4000000</v>
      </c>
      <c r="D73" s="6">
        <v>66182.64</v>
      </c>
      <c r="E73" s="6">
        <v>2497763.96</v>
      </c>
      <c r="F73" s="6">
        <v>722181.03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f t="shared" si="95"/>
        <v>3286127.63</v>
      </c>
      <c r="N73" s="6">
        <f t="shared" si="96"/>
        <v>713872.37000000011</v>
      </c>
    </row>
    <row r="74" spans="1:14" x14ac:dyDescent="0.25">
      <c r="A74" s="9" t="s">
        <v>126</v>
      </c>
      <c r="B74" s="45" t="s">
        <v>130</v>
      </c>
      <c r="C74" s="6">
        <v>550000</v>
      </c>
      <c r="D74" s="6">
        <v>29783</v>
      </c>
      <c r="E74" s="6">
        <v>29783</v>
      </c>
      <c r="F74" s="6">
        <v>32335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f t="shared" si="95"/>
        <v>91901</v>
      </c>
      <c r="N74" s="6">
        <f t="shared" si="96"/>
        <v>458099</v>
      </c>
    </row>
    <row r="75" spans="1:14" s="3" customFormat="1" x14ac:dyDescent="0.25">
      <c r="A75" s="1">
        <v>3.3</v>
      </c>
      <c r="B75" s="44" t="s">
        <v>33</v>
      </c>
      <c r="C75" s="12">
        <f>+C76+C77+C78+C79+C81+C82+C80</f>
        <v>13433000</v>
      </c>
      <c r="D75" s="12">
        <f t="shared" ref="D75:N75" si="97">+D76+D77+D78+D79+D81+D82+D80</f>
        <v>3320279.9</v>
      </c>
      <c r="E75" s="12">
        <f t="shared" ref="E75:F75" si="98">+E76+E77+E78+E79+E81+E82+E80</f>
        <v>1268917</v>
      </c>
      <c r="F75" s="12">
        <f t="shared" si="98"/>
        <v>1989431.94</v>
      </c>
      <c r="G75" s="12">
        <f t="shared" ref="G75:H75" si="99">+G76+G77+G78+G79+G81+G82+G80</f>
        <v>0</v>
      </c>
      <c r="H75" s="12">
        <f t="shared" si="99"/>
        <v>0</v>
      </c>
      <c r="I75" s="12">
        <f t="shared" ref="I75:K75" si="100">+I76+I77+I78+I79+I81+I82+I80</f>
        <v>0</v>
      </c>
      <c r="J75" s="12">
        <f t="shared" ref="J75" si="101">+J76+J77+J78+J79+J81+J82+J80</f>
        <v>0</v>
      </c>
      <c r="K75" s="12">
        <f t="shared" si="100"/>
        <v>0</v>
      </c>
      <c r="L75" s="12">
        <f t="shared" ref="L75" si="102">+L76+L77+L78+L79+L81+L82+L80</f>
        <v>0</v>
      </c>
      <c r="M75" s="12">
        <f t="shared" si="97"/>
        <v>6578628.8399999999</v>
      </c>
      <c r="N75" s="12">
        <f t="shared" si="97"/>
        <v>6854371.1600000001</v>
      </c>
    </row>
    <row r="76" spans="1:14" x14ac:dyDescent="0.25">
      <c r="A76" s="9" t="s">
        <v>131</v>
      </c>
      <c r="B76" s="45" t="s">
        <v>138</v>
      </c>
      <c r="C76" s="6">
        <v>100000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f t="shared" ref="M76:M82" si="103">+D76+E76+F76+G76+H76+I76+J76+K76+L76</f>
        <v>0</v>
      </c>
      <c r="N76" s="6">
        <f t="shared" ref="N76:N82" si="104">+C76-M76</f>
        <v>100000</v>
      </c>
    </row>
    <row r="77" spans="1:14" ht="30" x14ac:dyDescent="0.25">
      <c r="A77" s="9" t="s">
        <v>132</v>
      </c>
      <c r="B77" s="45" t="s">
        <v>139</v>
      </c>
      <c r="C77" s="6">
        <v>478000</v>
      </c>
      <c r="D77" s="6">
        <v>29000</v>
      </c>
      <c r="E77" s="6">
        <v>0</v>
      </c>
      <c r="F77" s="6">
        <v>87696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f t="shared" si="103"/>
        <v>116696</v>
      </c>
      <c r="N77" s="6">
        <f t="shared" si="104"/>
        <v>361304</v>
      </c>
    </row>
    <row r="78" spans="1:14" ht="30" x14ac:dyDescent="0.25">
      <c r="A78" s="9" t="s">
        <v>133</v>
      </c>
      <c r="B78" s="45" t="s">
        <v>140</v>
      </c>
      <c r="C78" s="6">
        <v>6000000</v>
      </c>
      <c r="D78" s="6">
        <v>2869068.63</v>
      </c>
      <c r="E78" s="6">
        <v>570777.56999999995</v>
      </c>
      <c r="F78" s="6">
        <v>1739261.94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103"/>
        <v>5179108.1399999997</v>
      </c>
      <c r="N78" s="6">
        <f t="shared" si="104"/>
        <v>820891.86000000034</v>
      </c>
    </row>
    <row r="79" spans="1:14" x14ac:dyDescent="0.25">
      <c r="A79" s="9" t="s">
        <v>134</v>
      </c>
      <c r="B79" s="45" t="s">
        <v>141</v>
      </c>
      <c r="C79" s="6">
        <v>3150000</v>
      </c>
      <c r="D79" s="6">
        <v>191528</v>
      </c>
      <c r="E79" s="6">
        <v>20052</v>
      </c>
      <c r="F79" s="6">
        <v>90554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f t="shared" si="103"/>
        <v>302134</v>
      </c>
      <c r="N79" s="6">
        <f t="shared" si="104"/>
        <v>2847866</v>
      </c>
    </row>
    <row r="80" spans="1:14" x14ac:dyDescent="0.25">
      <c r="A80" s="9" t="s">
        <v>325</v>
      </c>
      <c r="B80" s="45" t="s">
        <v>326</v>
      </c>
      <c r="C80" s="6">
        <v>200000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f t="shared" si="103"/>
        <v>0</v>
      </c>
      <c r="N80" s="6">
        <f t="shared" si="104"/>
        <v>200000</v>
      </c>
    </row>
    <row r="81" spans="1:14" ht="30" x14ac:dyDescent="0.25">
      <c r="A81" s="9" t="s">
        <v>135</v>
      </c>
      <c r="B81" s="45" t="s">
        <v>142</v>
      </c>
      <c r="C81" s="6">
        <v>5000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f t="shared" si="103"/>
        <v>0</v>
      </c>
      <c r="N81" s="6">
        <f t="shared" si="104"/>
        <v>5000</v>
      </c>
    </row>
    <row r="82" spans="1:14" x14ac:dyDescent="0.25">
      <c r="A82" s="9" t="s">
        <v>137</v>
      </c>
      <c r="B82" s="45" t="s">
        <v>144</v>
      </c>
      <c r="C82" s="6">
        <v>3500000</v>
      </c>
      <c r="D82" s="6">
        <v>230683.27</v>
      </c>
      <c r="E82" s="6">
        <v>678087.43</v>
      </c>
      <c r="F82" s="6">
        <v>71920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f t="shared" si="103"/>
        <v>980690.70000000007</v>
      </c>
      <c r="N82" s="6">
        <f t="shared" si="104"/>
        <v>2519309.2999999998</v>
      </c>
    </row>
    <row r="83" spans="1:14" s="3" customFormat="1" x14ac:dyDescent="0.25">
      <c r="A83" s="1">
        <v>3.4</v>
      </c>
      <c r="B83" s="44" t="s">
        <v>34</v>
      </c>
      <c r="C83" s="12">
        <f>+C84+C86+C85+C87</f>
        <v>2850000</v>
      </c>
      <c r="D83" s="12">
        <f t="shared" ref="D83:N83" si="105">+D84+D86+D85+D87</f>
        <v>1298.3800000000001</v>
      </c>
      <c r="E83" s="12">
        <f t="shared" ref="E83:F83" si="106">+E84+E86+E85+E87</f>
        <v>6982.79</v>
      </c>
      <c r="F83" s="12">
        <f t="shared" si="106"/>
        <v>1513.92</v>
      </c>
      <c r="G83" s="12">
        <f t="shared" ref="G83:H83" si="107">+G84+G86+G85+G87</f>
        <v>0</v>
      </c>
      <c r="H83" s="12">
        <f t="shared" si="107"/>
        <v>0</v>
      </c>
      <c r="I83" s="12">
        <f t="shared" ref="I83:K83" si="108">+I84+I86+I85+I87</f>
        <v>0</v>
      </c>
      <c r="J83" s="12">
        <f t="shared" ref="J83" si="109">+J84+J86+J85+J87</f>
        <v>0</v>
      </c>
      <c r="K83" s="12">
        <f t="shared" si="108"/>
        <v>0</v>
      </c>
      <c r="L83" s="12">
        <f t="shared" ref="L83" si="110">+L84+L86+L85+L87</f>
        <v>0</v>
      </c>
      <c r="M83" s="12">
        <f t="shared" si="105"/>
        <v>9795.09</v>
      </c>
      <c r="N83" s="12">
        <f t="shared" si="105"/>
        <v>2840204.91</v>
      </c>
    </row>
    <row r="84" spans="1:14" x14ac:dyDescent="0.25">
      <c r="A84" s="9" t="s">
        <v>145</v>
      </c>
      <c r="B84" s="45" t="s">
        <v>147</v>
      </c>
      <c r="C84" s="6">
        <v>350000</v>
      </c>
      <c r="D84" s="6">
        <v>1298.3800000000001</v>
      </c>
      <c r="E84" s="6">
        <v>6982.79</v>
      </c>
      <c r="F84" s="6">
        <v>1513.92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f t="shared" ref="M84:M87" si="111">+D84+E84+F84+G84+H84+I84+J84+K84+L84</f>
        <v>9795.09</v>
      </c>
      <c r="N84" s="6">
        <f t="shared" ref="N84:N87" si="112">+C84-M84</f>
        <v>340204.91</v>
      </c>
    </row>
    <row r="85" spans="1:14" x14ac:dyDescent="0.25">
      <c r="A85" s="9" t="s">
        <v>269</v>
      </c>
      <c r="B85" s="45" t="s">
        <v>270</v>
      </c>
      <c r="C85" s="6">
        <v>2500000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f t="shared" si="111"/>
        <v>0</v>
      </c>
      <c r="N85" s="6">
        <f t="shared" si="112"/>
        <v>2500000</v>
      </c>
    </row>
    <row r="86" spans="1:14" x14ac:dyDescent="0.25">
      <c r="A86" s="9" t="s">
        <v>146</v>
      </c>
      <c r="B86" s="45" t="s">
        <v>148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f t="shared" si="111"/>
        <v>0</v>
      </c>
      <c r="N86" s="6">
        <f t="shared" si="112"/>
        <v>0</v>
      </c>
    </row>
    <row r="87" spans="1:14" x14ac:dyDescent="0.25">
      <c r="A87" s="9" t="s">
        <v>343</v>
      </c>
      <c r="B87" s="45" t="s">
        <v>344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f t="shared" si="111"/>
        <v>0</v>
      </c>
      <c r="N87" s="6">
        <f t="shared" si="112"/>
        <v>0</v>
      </c>
    </row>
    <row r="88" spans="1:14" s="3" customFormat="1" x14ac:dyDescent="0.25">
      <c r="A88" s="1">
        <v>3.5</v>
      </c>
      <c r="B88" s="44" t="s">
        <v>35</v>
      </c>
      <c r="C88" s="12">
        <f>+C89+C92+C94+C96+C90+C91+C93+C95</f>
        <v>10710000</v>
      </c>
      <c r="D88" s="12">
        <f t="shared" ref="D88:N88" si="113">+D89+D92+D94+D96+D90+D91+D93+D95</f>
        <v>838550.79999999993</v>
      </c>
      <c r="E88" s="12">
        <f t="shared" ref="E88:F88" si="114">+E89+E92+E94+E96+E90+E91+E93+E95</f>
        <v>1226849.3500000001</v>
      </c>
      <c r="F88" s="12">
        <f t="shared" si="114"/>
        <v>3224753.7800000003</v>
      </c>
      <c r="G88" s="12">
        <f t="shared" ref="G88:H88" si="115">+G89+G92+G94+G96+G90+G91+G93+G95</f>
        <v>0</v>
      </c>
      <c r="H88" s="12">
        <f t="shared" si="115"/>
        <v>0</v>
      </c>
      <c r="I88" s="12">
        <f t="shared" ref="I88:K88" si="116">+I89+I92+I94+I96+I90+I91+I93+I95</f>
        <v>0</v>
      </c>
      <c r="J88" s="12">
        <f t="shared" ref="J88" si="117">+J89+J92+J94+J96+J90+J91+J93+J95</f>
        <v>0</v>
      </c>
      <c r="K88" s="12">
        <f t="shared" si="116"/>
        <v>0</v>
      </c>
      <c r="L88" s="12">
        <f t="shared" ref="L88" si="118">+L89+L92+L94+L96+L90+L91+L93+L95</f>
        <v>0</v>
      </c>
      <c r="M88" s="12">
        <f t="shared" si="113"/>
        <v>5290153.9300000006</v>
      </c>
      <c r="N88" s="12">
        <f t="shared" si="113"/>
        <v>5419846.0699999994</v>
      </c>
    </row>
    <row r="89" spans="1:14" x14ac:dyDescent="0.25">
      <c r="A89" s="9" t="s">
        <v>149</v>
      </c>
      <c r="B89" s="45" t="s">
        <v>154</v>
      </c>
      <c r="C89" s="6">
        <v>7000000</v>
      </c>
      <c r="D89" s="6">
        <v>285515.21999999997</v>
      </c>
      <c r="E89" s="6">
        <v>499182.51</v>
      </c>
      <c r="F89" s="6">
        <v>2423531.2200000002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f t="shared" ref="M89:M96" si="119">+D89+E89+F89+G89+H89+I89+J89+K89+L89</f>
        <v>3208228.95</v>
      </c>
      <c r="N89" s="6">
        <f t="shared" ref="N89:N96" si="120">+C89-M89</f>
        <v>3791771.05</v>
      </c>
    </row>
    <row r="90" spans="1:14" ht="30" x14ac:dyDescent="0.25">
      <c r="A90" s="9" t="s">
        <v>233</v>
      </c>
      <c r="B90" s="45" t="s">
        <v>272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f t="shared" si="119"/>
        <v>0</v>
      </c>
      <c r="N90" s="6">
        <f t="shared" si="120"/>
        <v>0</v>
      </c>
    </row>
    <row r="91" spans="1:14" ht="30" x14ac:dyDescent="0.25">
      <c r="A91" s="9" t="s">
        <v>271</v>
      </c>
      <c r="B91" s="45" t="s">
        <v>273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f t="shared" si="119"/>
        <v>0</v>
      </c>
      <c r="N91" s="6">
        <f t="shared" si="120"/>
        <v>0</v>
      </c>
    </row>
    <row r="92" spans="1:14" x14ac:dyDescent="0.25">
      <c r="A92" s="9" t="s">
        <v>150</v>
      </c>
      <c r="B92" s="45" t="s">
        <v>155</v>
      </c>
      <c r="C92" s="6">
        <v>3500000</v>
      </c>
      <c r="D92" s="6">
        <v>553035.57999999996</v>
      </c>
      <c r="E92" s="6">
        <v>727666.84</v>
      </c>
      <c r="F92" s="6">
        <v>758439.44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f t="shared" si="119"/>
        <v>2039141.8599999999</v>
      </c>
      <c r="N92" s="6">
        <f t="shared" si="120"/>
        <v>1460858.1400000001</v>
      </c>
    </row>
    <row r="93" spans="1:14" x14ac:dyDescent="0.25">
      <c r="A93" s="9" t="s">
        <v>274</v>
      </c>
      <c r="B93" s="45" t="s">
        <v>275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f t="shared" si="119"/>
        <v>0</v>
      </c>
      <c r="N93" s="6">
        <f t="shared" si="120"/>
        <v>0</v>
      </c>
    </row>
    <row r="94" spans="1:14" ht="30" x14ac:dyDescent="0.25">
      <c r="A94" s="9" t="s">
        <v>151</v>
      </c>
      <c r="B94" s="45" t="s">
        <v>156</v>
      </c>
      <c r="C94" s="6">
        <v>200000</v>
      </c>
      <c r="D94" s="6">
        <v>0</v>
      </c>
      <c r="E94" s="6">
        <v>0</v>
      </c>
      <c r="F94" s="6">
        <v>42783.12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f t="shared" si="119"/>
        <v>42783.12</v>
      </c>
      <c r="N94" s="6">
        <f t="shared" si="120"/>
        <v>157216.88</v>
      </c>
    </row>
    <row r="95" spans="1:14" x14ac:dyDescent="0.25">
      <c r="A95" s="9" t="s">
        <v>152</v>
      </c>
      <c r="B95" s="45" t="s">
        <v>157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f t="shared" si="119"/>
        <v>0</v>
      </c>
      <c r="N95" s="6">
        <f t="shared" si="120"/>
        <v>0</v>
      </c>
    </row>
    <row r="96" spans="1:14" x14ac:dyDescent="0.25">
      <c r="A96" s="9" t="s">
        <v>153</v>
      </c>
      <c r="B96" s="45" t="s">
        <v>158</v>
      </c>
      <c r="C96" s="6">
        <v>10000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f t="shared" si="119"/>
        <v>0</v>
      </c>
      <c r="N96" s="6">
        <f t="shared" si="120"/>
        <v>10000</v>
      </c>
    </row>
    <row r="97" spans="1:14" s="3" customFormat="1" x14ac:dyDescent="0.25">
      <c r="A97" s="1">
        <v>3.6</v>
      </c>
      <c r="B97" s="44" t="s">
        <v>36</v>
      </c>
      <c r="C97" s="12">
        <f t="shared" ref="C97:L97" si="121">+C98</f>
        <v>1500000</v>
      </c>
      <c r="D97" s="12">
        <f t="shared" si="121"/>
        <v>95788</v>
      </c>
      <c r="E97" s="12">
        <f t="shared" si="121"/>
        <v>77544</v>
      </c>
      <c r="F97" s="12">
        <f t="shared" si="121"/>
        <v>639717.97</v>
      </c>
      <c r="G97" s="12">
        <f t="shared" si="121"/>
        <v>0</v>
      </c>
      <c r="H97" s="12">
        <f t="shared" si="121"/>
        <v>0</v>
      </c>
      <c r="I97" s="12">
        <f t="shared" si="121"/>
        <v>0</v>
      </c>
      <c r="J97" s="12">
        <f t="shared" si="121"/>
        <v>0</v>
      </c>
      <c r="K97" s="12">
        <f t="shared" si="121"/>
        <v>0</v>
      </c>
      <c r="L97" s="12">
        <f t="shared" si="121"/>
        <v>0</v>
      </c>
      <c r="M97" s="12">
        <f t="shared" ref="M97:N97" si="122">+M98</f>
        <v>813049.97</v>
      </c>
      <c r="N97" s="12">
        <f t="shared" si="122"/>
        <v>686950.03</v>
      </c>
    </row>
    <row r="98" spans="1:14" ht="30" x14ac:dyDescent="0.25">
      <c r="A98" s="9" t="s">
        <v>159</v>
      </c>
      <c r="B98" s="45" t="s">
        <v>160</v>
      </c>
      <c r="C98" s="6">
        <v>1500000</v>
      </c>
      <c r="D98" s="6">
        <v>95788</v>
      </c>
      <c r="E98" s="6">
        <v>77544</v>
      </c>
      <c r="F98" s="6">
        <v>639717.97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f t="shared" ref="M98" si="123">+D98+E98+F98+G98+H98+I98+J98+K98+L98</f>
        <v>813049.97</v>
      </c>
      <c r="N98" s="6">
        <f t="shared" ref="N98" si="124">+C98-M98</f>
        <v>686950.03</v>
      </c>
    </row>
    <row r="99" spans="1:14" s="3" customFormat="1" x14ac:dyDescent="0.25">
      <c r="A99" s="1">
        <v>3.7</v>
      </c>
      <c r="B99" s="44" t="s">
        <v>13</v>
      </c>
      <c r="C99" s="12">
        <f>+C100+C101+C102+C103</f>
        <v>120000</v>
      </c>
      <c r="D99" s="12">
        <f t="shared" ref="D99:N99" si="125">+D100+D101+D102+D103</f>
        <v>10579.23</v>
      </c>
      <c r="E99" s="12">
        <f t="shared" ref="E99:F99" si="126">+E100+E101+E102+E103</f>
        <v>9650.5</v>
      </c>
      <c r="F99" s="12">
        <f t="shared" si="126"/>
        <v>2444</v>
      </c>
      <c r="G99" s="12">
        <f t="shared" ref="G99:H99" si="127">+G100+G101+G102+G103</f>
        <v>0</v>
      </c>
      <c r="H99" s="12">
        <f t="shared" si="127"/>
        <v>0</v>
      </c>
      <c r="I99" s="12">
        <f t="shared" ref="I99:K99" si="128">+I100+I101+I102+I103</f>
        <v>0</v>
      </c>
      <c r="J99" s="12">
        <f t="shared" ref="J99" si="129">+J100+J101+J102+J103</f>
        <v>0</v>
      </c>
      <c r="K99" s="12">
        <f t="shared" si="128"/>
        <v>0</v>
      </c>
      <c r="L99" s="12">
        <f t="shared" ref="L99" si="130">+L100+L101+L102+L103</f>
        <v>0</v>
      </c>
      <c r="M99" s="12">
        <f t="shared" si="125"/>
        <v>22673.73</v>
      </c>
      <c r="N99" s="12">
        <f t="shared" si="125"/>
        <v>97326.27</v>
      </c>
    </row>
    <row r="100" spans="1:14" x14ac:dyDescent="0.25">
      <c r="A100" s="9" t="s">
        <v>161</v>
      </c>
      <c r="B100" s="45" t="s">
        <v>164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f t="shared" ref="M100:M103" si="131">+D100+E100+F100+G100+H100+I100+J100+K100+L100</f>
        <v>0</v>
      </c>
      <c r="N100" s="6">
        <f t="shared" ref="N100:N103" si="132">+C100-M100</f>
        <v>0</v>
      </c>
    </row>
    <row r="101" spans="1:14" x14ac:dyDescent="0.25">
      <c r="A101" s="9" t="s">
        <v>162</v>
      </c>
      <c r="B101" s="45" t="s">
        <v>276</v>
      </c>
      <c r="C101" s="6">
        <v>120000</v>
      </c>
      <c r="D101" s="6">
        <v>10579.23</v>
      </c>
      <c r="E101" s="6">
        <v>9650.5</v>
      </c>
      <c r="F101" s="6">
        <v>2444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f t="shared" si="131"/>
        <v>22673.73</v>
      </c>
      <c r="N101" s="6">
        <f t="shared" si="132"/>
        <v>97326.27</v>
      </c>
    </row>
    <row r="102" spans="1:14" x14ac:dyDescent="0.25">
      <c r="A102" s="9" t="s">
        <v>277</v>
      </c>
      <c r="B102" s="45" t="s">
        <v>278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f t="shared" si="131"/>
        <v>0</v>
      </c>
      <c r="N102" s="6">
        <f t="shared" si="132"/>
        <v>0</v>
      </c>
    </row>
    <row r="103" spans="1:14" x14ac:dyDescent="0.25">
      <c r="A103" s="9" t="s">
        <v>163</v>
      </c>
      <c r="B103" s="45" t="s">
        <v>166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f t="shared" si="131"/>
        <v>0</v>
      </c>
      <c r="N103" s="6">
        <f t="shared" si="132"/>
        <v>0</v>
      </c>
    </row>
    <row r="104" spans="1:14" s="3" customFormat="1" x14ac:dyDescent="0.25">
      <c r="A104" s="1">
        <v>3.8</v>
      </c>
      <c r="B104" s="44" t="s">
        <v>14</v>
      </c>
      <c r="C104" s="12">
        <f t="shared" ref="C104:L104" si="133">+C105+C106+C107</f>
        <v>12500000</v>
      </c>
      <c r="D104" s="12">
        <f t="shared" si="133"/>
        <v>88888.48</v>
      </c>
      <c r="E104" s="12">
        <f t="shared" si="133"/>
        <v>1021235.0499999999</v>
      </c>
      <c r="F104" s="12">
        <f t="shared" si="133"/>
        <v>502814.4</v>
      </c>
      <c r="G104" s="12">
        <f t="shared" si="133"/>
        <v>0</v>
      </c>
      <c r="H104" s="12">
        <f t="shared" si="133"/>
        <v>0</v>
      </c>
      <c r="I104" s="12">
        <f t="shared" si="133"/>
        <v>0</v>
      </c>
      <c r="J104" s="12">
        <f t="shared" si="133"/>
        <v>0</v>
      </c>
      <c r="K104" s="12">
        <f t="shared" si="133"/>
        <v>0</v>
      </c>
      <c r="L104" s="12">
        <f t="shared" si="133"/>
        <v>0</v>
      </c>
      <c r="M104" s="12">
        <f t="shared" ref="M104:N104" si="134">+M105+M106+M107</f>
        <v>1612937.93</v>
      </c>
      <c r="N104" s="12">
        <f t="shared" si="134"/>
        <v>10887062.069999998</v>
      </c>
    </row>
    <row r="105" spans="1:14" x14ac:dyDescent="0.25">
      <c r="A105" s="9" t="s">
        <v>167</v>
      </c>
      <c r="B105" s="45" t="s">
        <v>170</v>
      </c>
      <c r="C105" s="6">
        <v>2000000</v>
      </c>
      <c r="D105" s="6">
        <v>11600</v>
      </c>
      <c r="E105" s="6">
        <v>34848.720000000001</v>
      </c>
      <c r="F105" s="6">
        <v>75772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f t="shared" ref="M105:M107" si="135">+D105+E105+F105+G105+H105+I105+J105+K105+L105</f>
        <v>122220.72</v>
      </c>
      <c r="N105" s="6">
        <f t="shared" ref="N105:N107" si="136">+C105-M105</f>
        <v>1877779.28</v>
      </c>
    </row>
    <row r="106" spans="1:14" x14ac:dyDescent="0.25">
      <c r="A106" s="9" t="s">
        <v>168</v>
      </c>
      <c r="B106" s="45" t="s">
        <v>171</v>
      </c>
      <c r="C106" s="6">
        <v>10500000</v>
      </c>
      <c r="D106" s="6">
        <v>77288.479999999996</v>
      </c>
      <c r="E106" s="6">
        <v>986386.33</v>
      </c>
      <c r="F106" s="6">
        <v>427042.4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f t="shared" si="135"/>
        <v>1490717.21</v>
      </c>
      <c r="N106" s="6">
        <f t="shared" si="136"/>
        <v>9009282.7899999991</v>
      </c>
    </row>
    <row r="107" spans="1:14" x14ac:dyDescent="0.25">
      <c r="A107" s="9" t="s">
        <v>169</v>
      </c>
      <c r="B107" s="45" t="s">
        <v>172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f t="shared" si="135"/>
        <v>0</v>
      </c>
      <c r="N107" s="6">
        <f t="shared" si="136"/>
        <v>0</v>
      </c>
    </row>
    <row r="108" spans="1:14" s="3" customFormat="1" x14ac:dyDescent="0.25">
      <c r="A108" s="1">
        <v>3.9</v>
      </c>
      <c r="B108" s="44" t="s">
        <v>15</v>
      </c>
      <c r="C108" s="12">
        <f t="shared" ref="C108:N108" si="137">+C109+C110+C111+C112+C1138+C113</f>
        <v>6658000</v>
      </c>
      <c r="D108" s="12">
        <f t="shared" si="137"/>
        <v>532928.28</v>
      </c>
      <c r="E108" s="12">
        <f t="shared" si="137"/>
        <v>1667634.74</v>
      </c>
      <c r="F108" s="12">
        <f t="shared" si="137"/>
        <v>808808.04</v>
      </c>
      <c r="G108" s="12">
        <f t="shared" si="137"/>
        <v>0</v>
      </c>
      <c r="H108" s="12">
        <f t="shared" si="137"/>
        <v>0</v>
      </c>
      <c r="I108" s="12">
        <f t="shared" si="137"/>
        <v>0</v>
      </c>
      <c r="J108" s="12">
        <f t="shared" si="137"/>
        <v>0</v>
      </c>
      <c r="K108" s="12">
        <f t="shared" si="137"/>
        <v>0</v>
      </c>
      <c r="L108" s="12">
        <f t="shared" si="137"/>
        <v>0</v>
      </c>
      <c r="M108" s="12">
        <f t="shared" si="137"/>
        <v>3009371.0599999996</v>
      </c>
      <c r="N108" s="12">
        <f t="shared" si="137"/>
        <v>3648628.9400000004</v>
      </c>
    </row>
    <row r="109" spans="1:14" x14ac:dyDescent="0.25">
      <c r="A109" s="9" t="s">
        <v>173</v>
      </c>
      <c r="B109" s="45" t="s">
        <v>178</v>
      </c>
      <c r="C109" s="6">
        <v>350000</v>
      </c>
      <c r="D109" s="6">
        <v>157331</v>
      </c>
      <c r="E109" s="6">
        <v>130764.67</v>
      </c>
      <c r="F109" s="6">
        <v>52928.959999999999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f t="shared" ref="M109:M113" si="138">+D109+E109+F109+G109+H109+I109+J109+K109+L109</f>
        <v>341024.63</v>
      </c>
      <c r="N109" s="6">
        <f t="shared" ref="N109:N113" si="139">+C109-M109</f>
        <v>8975.3699999999953</v>
      </c>
    </row>
    <row r="110" spans="1:14" x14ac:dyDescent="0.25">
      <c r="A110" s="9" t="s">
        <v>174</v>
      </c>
      <c r="B110" s="45" t="s">
        <v>179</v>
      </c>
      <c r="C110" s="6">
        <v>8000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f t="shared" si="138"/>
        <v>0</v>
      </c>
      <c r="N110" s="6">
        <f t="shared" si="139"/>
        <v>8000</v>
      </c>
    </row>
    <row r="111" spans="1:14" x14ac:dyDescent="0.25">
      <c r="A111" s="9" t="s">
        <v>175</v>
      </c>
      <c r="B111" s="45" t="s">
        <v>180</v>
      </c>
      <c r="C111" s="6">
        <v>700000</v>
      </c>
      <c r="D111" s="6">
        <v>87000</v>
      </c>
      <c r="E111" s="6">
        <v>500000</v>
      </c>
      <c r="F111" s="6">
        <v>29000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f t="shared" si="138"/>
        <v>616000</v>
      </c>
      <c r="N111" s="6">
        <f t="shared" si="139"/>
        <v>84000</v>
      </c>
    </row>
    <row r="112" spans="1:14" ht="30" x14ac:dyDescent="0.25">
      <c r="A112" s="9" t="s">
        <v>176</v>
      </c>
      <c r="B112" s="45" t="s">
        <v>181</v>
      </c>
      <c r="C112" s="6">
        <v>2100000</v>
      </c>
      <c r="D112" s="6">
        <v>0</v>
      </c>
      <c r="E112" s="6">
        <v>300440</v>
      </c>
      <c r="F112" s="6">
        <v>280603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f t="shared" si="138"/>
        <v>581043</v>
      </c>
      <c r="N112" s="6">
        <f t="shared" si="139"/>
        <v>1518957</v>
      </c>
    </row>
    <row r="113" spans="1:14" x14ac:dyDescent="0.25">
      <c r="A113" s="9" t="s">
        <v>177</v>
      </c>
      <c r="B113" s="45" t="s">
        <v>15</v>
      </c>
      <c r="C113" s="6">
        <v>3500000</v>
      </c>
      <c r="D113" s="6">
        <v>288597.28000000003</v>
      </c>
      <c r="E113" s="6">
        <v>736430.07</v>
      </c>
      <c r="F113" s="6">
        <v>446276.08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f t="shared" si="138"/>
        <v>1471303.43</v>
      </c>
      <c r="N113" s="6">
        <f t="shared" si="139"/>
        <v>2028696.57</v>
      </c>
    </row>
    <row r="114" spans="1:14" s="3" customFormat="1" x14ac:dyDescent="0.25">
      <c r="A114" s="4">
        <v>4</v>
      </c>
      <c r="B114" s="43" t="s">
        <v>37</v>
      </c>
      <c r="C114" s="5">
        <f>+C115+C118+C120+C122</f>
        <v>24918000</v>
      </c>
      <c r="D114" s="5">
        <f t="shared" ref="D114:N114" si="140">+D115+D118+D120+D122</f>
        <v>2120137.14</v>
      </c>
      <c r="E114" s="5">
        <f t="shared" ref="E114:F114" si="141">+E115+E118+E120+E122</f>
        <v>3735088.28</v>
      </c>
      <c r="F114" s="5">
        <f t="shared" si="141"/>
        <v>1770048.76</v>
      </c>
      <c r="G114" s="5">
        <f t="shared" ref="G114:H114" si="142">+G115+G118+G120+G122</f>
        <v>0</v>
      </c>
      <c r="H114" s="5">
        <f t="shared" si="142"/>
        <v>0</v>
      </c>
      <c r="I114" s="5">
        <f t="shared" ref="I114:K114" si="143">+I115+I118+I120+I122</f>
        <v>0</v>
      </c>
      <c r="J114" s="5">
        <f t="shared" ref="J114" si="144">+J115+J118+J120+J122</f>
        <v>0</v>
      </c>
      <c r="K114" s="5">
        <f t="shared" si="143"/>
        <v>0</v>
      </c>
      <c r="L114" s="5">
        <f t="shared" ref="L114" si="145">+L115+L118+L120+L122</f>
        <v>0</v>
      </c>
      <c r="M114" s="5">
        <f t="shared" si="140"/>
        <v>7625274.1799999997</v>
      </c>
      <c r="N114" s="5">
        <f t="shared" si="140"/>
        <v>17292725.82</v>
      </c>
    </row>
    <row r="115" spans="1:14" s="3" customFormat="1" x14ac:dyDescent="0.25">
      <c r="A115" s="1">
        <v>4.0999999999999996</v>
      </c>
      <c r="B115" s="44" t="s">
        <v>38</v>
      </c>
      <c r="C115" s="12">
        <f>+C116+C117</f>
        <v>12000000</v>
      </c>
      <c r="D115" s="12">
        <f t="shared" ref="D115:N115" si="146">+D116+D117</f>
        <v>1000000</v>
      </c>
      <c r="E115" s="12">
        <f t="shared" ref="E115:F115" si="147">+E116+E117</f>
        <v>2075000</v>
      </c>
      <c r="F115" s="12">
        <f t="shared" si="147"/>
        <v>1000000</v>
      </c>
      <c r="G115" s="12">
        <f t="shared" ref="G115:H115" si="148">+G116+G117</f>
        <v>0</v>
      </c>
      <c r="H115" s="12">
        <f t="shared" si="148"/>
        <v>0</v>
      </c>
      <c r="I115" s="12">
        <f t="shared" ref="I115:K115" si="149">+I116+I117</f>
        <v>0</v>
      </c>
      <c r="J115" s="12">
        <f t="shared" ref="J115" si="150">+J116+J117</f>
        <v>0</v>
      </c>
      <c r="K115" s="12">
        <f t="shared" si="149"/>
        <v>0</v>
      </c>
      <c r="L115" s="12">
        <f t="shared" ref="L115" si="151">+L116+L117</f>
        <v>0</v>
      </c>
      <c r="M115" s="12">
        <f t="shared" si="146"/>
        <v>4075000</v>
      </c>
      <c r="N115" s="12">
        <f t="shared" si="146"/>
        <v>7925000</v>
      </c>
    </row>
    <row r="116" spans="1:14" x14ac:dyDescent="0.25">
      <c r="A116" s="9" t="s">
        <v>182</v>
      </c>
      <c r="B116" s="45" t="s">
        <v>184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f t="shared" ref="M116:M117" si="152">+D116+E116+F116+G116+H116+I116+J116+K116+L116</f>
        <v>0</v>
      </c>
      <c r="N116" s="6">
        <f t="shared" ref="N116:N117" si="153">+C116-M116</f>
        <v>0</v>
      </c>
    </row>
    <row r="117" spans="1:14" ht="30" x14ac:dyDescent="0.25">
      <c r="A117" s="9" t="s">
        <v>183</v>
      </c>
      <c r="B117" s="45" t="s">
        <v>185</v>
      </c>
      <c r="C117" s="6">
        <v>12000000</v>
      </c>
      <c r="D117" s="6">
        <v>1000000</v>
      </c>
      <c r="E117" s="6">
        <v>2075000</v>
      </c>
      <c r="F117" s="6">
        <v>1000000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f t="shared" si="152"/>
        <v>4075000</v>
      </c>
      <c r="N117" s="6">
        <f t="shared" si="153"/>
        <v>7925000</v>
      </c>
    </row>
    <row r="118" spans="1:14" s="3" customFormat="1" x14ac:dyDescent="0.25">
      <c r="A118" s="1">
        <v>4.2</v>
      </c>
      <c r="B118" s="44" t="s">
        <v>39</v>
      </c>
      <c r="C118" s="12">
        <f>+C119</f>
        <v>0</v>
      </c>
      <c r="D118" s="12">
        <f t="shared" ref="D118:N118" si="154">+D119</f>
        <v>0</v>
      </c>
      <c r="E118" s="12">
        <f t="shared" si="154"/>
        <v>0</v>
      </c>
      <c r="F118" s="12">
        <f t="shared" si="154"/>
        <v>0</v>
      </c>
      <c r="G118" s="12">
        <f t="shared" si="154"/>
        <v>0</v>
      </c>
      <c r="H118" s="12">
        <f t="shared" si="154"/>
        <v>0</v>
      </c>
      <c r="I118" s="12">
        <f t="shared" si="154"/>
        <v>0</v>
      </c>
      <c r="J118" s="12">
        <f t="shared" si="154"/>
        <v>0</v>
      </c>
      <c r="K118" s="12">
        <f t="shared" si="154"/>
        <v>0</v>
      </c>
      <c r="L118" s="12">
        <f t="shared" si="154"/>
        <v>0</v>
      </c>
      <c r="M118" s="12">
        <f t="shared" si="154"/>
        <v>0</v>
      </c>
      <c r="N118" s="12">
        <f t="shared" si="154"/>
        <v>0</v>
      </c>
    </row>
    <row r="119" spans="1:14" x14ac:dyDescent="0.25">
      <c r="A119" s="9" t="s">
        <v>186</v>
      </c>
      <c r="B119" s="45" t="s">
        <v>192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f t="shared" ref="M119" si="155">+D119+E119+F119+G119+H119+I119+J119+K119+L119</f>
        <v>0</v>
      </c>
      <c r="N119" s="6">
        <f t="shared" ref="N119" si="156">+C119-M119</f>
        <v>0</v>
      </c>
    </row>
    <row r="120" spans="1:14" s="3" customFormat="1" x14ac:dyDescent="0.25">
      <c r="A120" s="1" t="s">
        <v>187</v>
      </c>
      <c r="B120" s="44" t="s">
        <v>16</v>
      </c>
      <c r="C120" s="12">
        <f>+C121</f>
        <v>190000</v>
      </c>
      <c r="D120" s="12">
        <f t="shared" ref="D120:L120" si="157">+D121</f>
        <v>0</v>
      </c>
      <c r="E120" s="12">
        <f t="shared" si="157"/>
        <v>0</v>
      </c>
      <c r="F120" s="12">
        <f t="shared" si="157"/>
        <v>0</v>
      </c>
      <c r="G120" s="12">
        <f t="shared" si="157"/>
        <v>0</v>
      </c>
      <c r="H120" s="12">
        <f t="shared" si="157"/>
        <v>0</v>
      </c>
      <c r="I120" s="12">
        <f t="shared" si="157"/>
        <v>0</v>
      </c>
      <c r="J120" s="12">
        <f t="shared" si="157"/>
        <v>0</v>
      </c>
      <c r="K120" s="12">
        <f t="shared" si="157"/>
        <v>0</v>
      </c>
      <c r="L120" s="12">
        <f t="shared" si="157"/>
        <v>0</v>
      </c>
      <c r="M120" s="12">
        <f t="shared" ref="M120:N120" si="158">+M121</f>
        <v>0</v>
      </c>
      <c r="N120" s="12">
        <f t="shared" si="158"/>
        <v>190000</v>
      </c>
    </row>
    <row r="121" spans="1:14" x14ac:dyDescent="0.25">
      <c r="A121" s="9" t="s">
        <v>345</v>
      </c>
      <c r="B121" s="45" t="s">
        <v>346</v>
      </c>
      <c r="C121" s="6">
        <v>190000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f t="shared" ref="M121" si="159">+D121+E121+F121+G121+H121+I121+J121+K121+L121</f>
        <v>0</v>
      </c>
      <c r="N121" s="6">
        <f t="shared" ref="N121" si="160">+C121-M121</f>
        <v>190000</v>
      </c>
    </row>
    <row r="122" spans="1:14" s="3" customFormat="1" x14ac:dyDescent="0.25">
      <c r="A122" s="1">
        <v>4.4000000000000004</v>
      </c>
      <c r="B122" s="44" t="s">
        <v>17</v>
      </c>
      <c r="C122" s="12">
        <f>+C123+C124+C125</f>
        <v>12728000</v>
      </c>
      <c r="D122" s="12">
        <f t="shared" ref="D122:N122" si="161">+D123+D124+D125</f>
        <v>1120137.1400000001</v>
      </c>
      <c r="E122" s="12">
        <f t="shared" ref="E122:F122" si="162">+E123+E124+E125</f>
        <v>1660088.2799999998</v>
      </c>
      <c r="F122" s="12">
        <f t="shared" si="162"/>
        <v>770048.76</v>
      </c>
      <c r="G122" s="12">
        <f t="shared" ref="G122:H122" si="163">+G123+G124+G125</f>
        <v>0</v>
      </c>
      <c r="H122" s="12">
        <f t="shared" si="163"/>
        <v>0</v>
      </c>
      <c r="I122" s="12">
        <f t="shared" ref="I122:K122" si="164">+I123+I124+I125</f>
        <v>0</v>
      </c>
      <c r="J122" s="12">
        <f t="shared" ref="J122" si="165">+J123+J124+J125</f>
        <v>0</v>
      </c>
      <c r="K122" s="12">
        <f t="shared" si="164"/>
        <v>0</v>
      </c>
      <c r="L122" s="12">
        <f t="shared" ref="L122" si="166">+L123+L124+L125</f>
        <v>0</v>
      </c>
      <c r="M122" s="12">
        <f t="shared" si="161"/>
        <v>3550274.18</v>
      </c>
      <c r="N122" s="12">
        <f t="shared" si="161"/>
        <v>9177725.8200000003</v>
      </c>
    </row>
    <row r="123" spans="1:14" x14ac:dyDescent="0.25">
      <c r="A123" s="9" t="s">
        <v>188</v>
      </c>
      <c r="B123" s="45" t="s">
        <v>193</v>
      </c>
      <c r="C123" s="6">
        <v>7000000</v>
      </c>
      <c r="D123" s="6">
        <v>880463.93</v>
      </c>
      <c r="E123" s="6">
        <v>1292407.8999999999</v>
      </c>
      <c r="F123" s="6">
        <v>523017.48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f t="shared" ref="M123:M125" si="167">+D123+E123+F123+G123+H123+I123+J123+K123+L123</f>
        <v>2695889.31</v>
      </c>
      <c r="N123" s="6">
        <f t="shared" ref="N123:N125" si="168">+C123-M123</f>
        <v>4304110.6899999995</v>
      </c>
    </row>
    <row r="124" spans="1:14" x14ac:dyDescent="0.25">
      <c r="A124" s="9" t="s">
        <v>189</v>
      </c>
      <c r="B124" s="45" t="s">
        <v>194</v>
      </c>
      <c r="C124" s="6">
        <v>250000</v>
      </c>
      <c r="D124" s="6">
        <v>12550</v>
      </c>
      <c r="E124" s="6">
        <v>12550</v>
      </c>
      <c r="F124" s="6">
        <v>12550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f t="shared" si="167"/>
        <v>37650</v>
      </c>
      <c r="N124" s="6">
        <f t="shared" si="168"/>
        <v>212350</v>
      </c>
    </row>
    <row r="125" spans="1:14" x14ac:dyDescent="0.25">
      <c r="A125" s="9" t="s">
        <v>190</v>
      </c>
      <c r="B125" s="45" t="s">
        <v>195</v>
      </c>
      <c r="C125" s="6">
        <v>5478000</v>
      </c>
      <c r="D125" s="6">
        <v>227123.21</v>
      </c>
      <c r="E125" s="6">
        <v>355130.38</v>
      </c>
      <c r="F125" s="6">
        <v>234481.28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f t="shared" si="167"/>
        <v>816734.87</v>
      </c>
      <c r="N125" s="6">
        <f t="shared" si="168"/>
        <v>4661265.13</v>
      </c>
    </row>
    <row r="126" spans="1:14" s="3" customFormat="1" x14ac:dyDescent="0.25">
      <c r="A126" s="4">
        <v>5</v>
      </c>
      <c r="B126" s="43" t="s">
        <v>18</v>
      </c>
      <c r="C126" s="5">
        <f>+C127+C132+C142+C147+C138+C136</f>
        <v>3860000</v>
      </c>
      <c r="D126" s="5">
        <f t="shared" ref="D126:N126" si="169">+D127+D132+D142+D147+D138+D136</f>
        <v>1124156</v>
      </c>
      <c r="E126" s="5">
        <f t="shared" ref="E126:F126" si="170">+E127+E132+E142+E147+E138+E136</f>
        <v>227347.4</v>
      </c>
      <c r="F126" s="5">
        <f t="shared" si="170"/>
        <v>1494341.25</v>
      </c>
      <c r="G126" s="5">
        <f t="shared" ref="G126:H126" si="171">+G127+G132+G142+G147+G138+G136</f>
        <v>0</v>
      </c>
      <c r="H126" s="5">
        <f t="shared" si="171"/>
        <v>0</v>
      </c>
      <c r="I126" s="5">
        <f t="shared" ref="I126:K126" si="172">+I127+I132+I142+I147+I138+I136</f>
        <v>0</v>
      </c>
      <c r="J126" s="5">
        <f t="shared" ref="J126" si="173">+J127+J132+J142+J147+J138+J136</f>
        <v>0</v>
      </c>
      <c r="K126" s="5">
        <f t="shared" si="172"/>
        <v>0</v>
      </c>
      <c r="L126" s="5">
        <f t="shared" ref="L126" si="174">+L127+L132+L142+L147+L138+L136</f>
        <v>0</v>
      </c>
      <c r="M126" s="5">
        <f>+M127+M132+M142+M147+M138+M136</f>
        <v>2845844.65</v>
      </c>
      <c r="N126" s="5">
        <f t="shared" si="169"/>
        <v>1014155.3500000001</v>
      </c>
    </row>
    <row r="127" spans="1:14" s="3" customFormat="1" x14ac:dyDescent="0.25">
      <c r="A127" s="1">
        <v>5.0999999999999996</v>
      </c>
      <c r="B127" s="44" t="s">
        <v>19</v>
      </c>
      <c r="C127" s="12">
        <f>+C128+C130+C129+C131</f>
        <v>440000</v>
      </c>
      <c r="D127" s="12">
        <f t="shared" ref="D127:N127" si="175">+D128+D130+D129+D131</f>
        <v>68556</v>
      </c>
      <c r="E127" s="12">
        <f t="shared" ref="E127:F127" si="176">+E128+E130+E129+E131</f>
        <v>217876</v>
      </c>
      <c r="F127" s="12">
        <f t="shared" si="176"/>
        <v>102341.25</v>
      </c>
      <c r="G127" s="12">
        <f t="shared" ref="G127:H127" si="177">+G128+G130+G129+G131</f>
        <v>0</v>
      </c>
      <c r="H127" s="12">
        <f t="shared" si="177"/>
        <v>0</v>
      </c>
      <c r="I127" s="12">
        <f t="shared" ref="I127:K127" si="178">+I128+I130+I129+I131</f>
        <v>0</v>
      </c>
      <c r="J127" s="12">
        <f t="shared" ref="J127" si="179">+J128+J130+J129+J131</f>
        <v>0</v>
      </c>
      <c r="K127" s="12">
        <f t="shared" si="178"/>
        <v>0</v>
      </c>
      <c r="L127" s="12">
        <f t="shared" ref="L127" si="180">+L128+L130+L129+L131</f>
        <v>0</v>
      </c>
      <c r="M127" s="12">
        <f t="shared" si="175"/>
        <v>388773.25</v>
      </c>
      <c r="N127" s="12">
        <f t="shared" si="175"/>
        <v>51226.75</v>
      </c>
    </row>
    <row r="128" spans="1:14" x14ac:dyDescent="0.25">
      <c r="A128" s="9" t="s">
        <v>197</v>
      </c>
      <c r="B128" s="45" t="s">
        <v>200</v>
      </c>
      <c r="C128" s="6">
        <v>170000</v>
      </c>
      <c r="D128" s="6">
        <v>0</v>
      </c>
      <c r="E128" s="6">
        <v>95120</v>
      </c>
      <c r="F128" s="6">
        <v>33408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f t="shared" ref="M128:M131" si="181">+D128+E128+F128+G128+H128+I128+J128+K128+L128</f>
        <v>128528</v>
      </c>
      <c r="N128" s="6">
        <f t="shared" ref="N128:N131" si="182">+C128-M128</f>
        <v>41472</v>
      </c>
    </row>
    <row r="129" spans="1:14" x14ac:dyDescent="0.25">
      <c r="A129" s="9" t="s">
        <v>279</v>
      </c>
      <c r="B129" s="45" t="s">
        <v>280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f t="shared" si="181"/>
        <v>0</v>
      </c>
      <c r="N129" s="6">
        <f t="shared" si="182"/>
        <v>0</v>
      </c>
    </row>
    <row r="130" spans="1:14" x14ac:dyDescent="0.25">
      <c r="A130" s="9" t="s">
        <v>198</v>
      </c>
      <c r="B130" s="45" t="s">
        <v>201</v>
      </c>
      <c r="C130" s="6">
        <v>270000</v>
      </c>
      <c r="D130" s="6">
        <v>68556</v>
      </c>
      <c r="E130" s="6">
        <v>122756</v>
      </c>
      <c r="F130" s="6">
        <v>68933.25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f t="shared" si="181"/>
        <v>260245.25</v>
      </c>
      <c r="N130" s="6">
        <f t="shared" si="182"/>
        <v>9754.75</v>
      </c>
    </row>
    <row r="131" spans="1:14" x14ac:dyDescent="0.25">
      <c r="A131" s="9" t="s">
        <v>199</v>
      </c>
      <c r="B131" s="45" t="s">
        <v>317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f t="shared" si="181"/>
        <v>0</v>
      </c>
      <c r="N131" s="6">
        <f t="shared" si="182"/>
        <v>0</v>
      </c>
    </row>
    <row r="132" spans="1:14" s="3" customFormat="1" x14ac:dyDescent="0.25">
      <c r="A132" s="1">
        <v>5.2</v>
      </c>
      <c r="B132" s="44" t="s">
        <v>40</v>
      </c>
      <c r="C132" s="12">
        <f t="shared" ref="C132:N132" si="183">+C133+C135+C134</f>
        <v>150000</v>
      </c>
      <c r="D132" s="12">
        <f t="shared" si="183"/>
        <v>0</v>
      </c>
      <c r="E132" s="12">
        <f t="shared" ref="E132:F132" si="184">+E133+E135+E134</f>
        <v>0</v>
      </c>
      <c r="F132" s="12">
        <f t="shared" si="184"/>
        <v>0</v>
      </c>
      <c r="G132" s="12">
        <f t="shared" ref="G132:H132" si="185">+G133+G135+G134</f>
        <v>0</v>
      </c>
      <c r="H132" s="12">
        <f t="shared" si="185"/>
        <v>0</v>
      </c>
      <c r="I132" s="12">
        <f t="shared" ref="I132:K132" si="186">+I133+I135+I134</f>
        <v>0</v>
      </c>
      <c r="J132" s="12">
        <f t="shared" ref="J132" si="187">+J133+J135+J134</f>
        <v>0</v>
      </c>
      <c r="K132" s="12">
        <f t="shared" si="186"/>
        <v>0</v>
      </c>
      <c r="L132" s="12">
        <f t="shared" ref="L132" si="188">+L133+L135+L134</f>
        <v>0</v>
      </c>
      <c r="M132" s="12">
        <f t="shared" si="183"/>
        <v>0</v>
      </c>
      <c r="N132" s="12">
        <f t="shared" si="183"/>
        <v>150000</v>
      </c>
    </row>
    <row r="133" spans="1:14" x14ac:dyDescent="0.25">
      <c r="A133" s="9" t="s">
        <v>202</v>
      </c>
      <c r="B133" s="45" t="s">
        <v>205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f t="shared" ref="M133:M135" si="189">+D133+E133+F133+G133+H133+I133+J133+K133+L133</f>
        <v>0</v>
      </c>
      <c r="N133" s="6">
        <f t="shared" ref="N133:N135" si="190">+C133-M133</f>
        <v>0</v>
      </c>
    </row>
    <row r="134" spans="1:14" x14ac:dyDescent="0.25">
      <c r="A134" s="9" t="s">
        <v>203</v>
      </c>
      <c r="B134" s="45" t="s">
        <v>206</v>
      </c>
      <c r="C134" s="6">
        <v>150000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f t="shared" si="189"/>
        <v>0</v>
      </c>
      <c r="N134" s="6">
        <f t="shared" si="190"/>
        <v>150000</v>
      </c>
    </row>
    <row r="135" spans="1:14" x14ac:dyDescent="0.25">
      <c r="A135" s="9" t="s">
        <v>204</v>
      </c>
      <c r="B135" s="45" t="s">
        <v>207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f t="shared" si="189"/>
        <v>0</v>
      </c>
      <c r="N135" s="6">
        <f t="shared" si="190"/>
        <v>0</v>
      </c>
    </row>
    <row r="136" spans="1:14" s="3" customFormat="1" x14ac:dyDescent="0.25">
      <c r="A136" s="1" t="s">
        <v>327</v>
      </c>
      <c r="B136" s="44" t="s">
        <v>347</v>
      </c>
      <c r="C136" s="12">
        <f>+C137</f>
        <v>70000</v>
      </c>
      <c r="D136" s="12">
        <f t="shared" ref="D136:M136" si="191">+D137</f>
        <v>0</v>
      </c>
      <c r="E136" s="12">
        <f t="shared" si="191"/>
        <v>0</v>
      </c>
      <c r="F136" s="12">
        <f t="shared" si="191"/>
        <v>0</v>
      </c>
      <c r="G136" s="12">
        <f t="shared" si="191"/>
        <v>0</v>
      </c>
      <c r="H136" s="12">
        <f t="shared" si="191"/>
        <v>0</v>
      </c>
      <c r="I136" s="12">
        <f t="shared" si="191"/>
        <v>0</v>
      </c>
      <c r="J136" s="12">
        <f t="shared" si="191"/>
        <v>0</v>
      </c>
      <c r="K136" s="12">
        <f t="shared" si="191"/>
        <v>0</v>
      </c>
      <c r="L136" s="12">
        <f t="shared" si="191"/>
        <v>0</v>
      </c>
      <c r="M136" s="12">
        <f t="shared" si="191"/>
        <v>0</v>
      </c>
      <c r="N136" s="12">
        <f>+N137</f>
        <v>70000</v>
      </c>
    </row>
    <row r="137" spans="1:14" x14ac:dyDescent="0.25">
      <c r="A137" s="9" t="s">
        <v>328</v>
      </c>
      <c r="B137" s="45" t="s">
        <v>329</v>
      </c>
      <c r="C137" s="6">
        <v>70000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f t="shared" ref="M137" si="192">+D137+E137+F137+G137+H137+I137+J137+K137+L137</f>
        <v>0</v>
      </c>
      <c r="N137" s="6">
        <f t="shared" ref="N137" si="193">+C137-M137</f>
        <v>70000</v>
      </c>
    </row>
    <row r="138" spans="1:14" s="3" customFormat="1" x14ac:dyDescent="0.25">
      <c r="A138" s="1" t="s">
        <v>318</v>
      </c>
      <c r="B138" s="44" t="s">
        <v>209</v>
      </c>
      <c r="C138" s="12">
        <f>+C139+C140+C141</f>
        <v>1500000</v>
      </c>
      <c r="D138" s="12">
        <f t="shared" ref="D138:M138" si="194">+D139+D140+D141</f>
        <v>1032400</v>
      </c>
      <c r="E138" s="12">
        <f t="shared" ref="E138:F138" si="195">+E139+E140+E141</f>
        <v>0</v>
      </c>
      <c r="F138" s="12">
        <f t="shared" si="195"/>
        <v>1392000</v>
      </c>
      <c r="G138" s="12">
        <f t="shared" ref="G138:H138" si="196">+G139+G140+G141</f>
        <v>0</v>
      </c>
      <c r="H138" s="12">
        <f t="shared" si="196"/>
        <v>0</v>
      </c>
      <c r="I138" s="12">
        <f t="shared" ref="I138:K138" si="197">+I139+I140+I141</f>
        <v>0</v>
      </c>
      <c r="J138" s="12">
        <f t="shared" ref="J138" si="198">+J139+J140+J141</f>
        <v>0</v>
      </c>
      <c r="K138" s="12">
        <f t="shared" si="197"/>
        <v>0</v>
      </c>
      <c r="L138" s="12">
        <f t="shared" ref="L138" si="199">+L139+L140+L141</f>
        <v>0</v>
      </c>
      <c r="M138" s="12">
        <f t="shared" si="194"/>
        <v>2424400</v>
      </c>
      <c r="N138" s="12">
        <f>+N139+N140+N141</f>
        <v>-924400</v>
      </c>
    </row>
    <row r="139" spans="1:14" x14ac:dyDescent="0.25">
      <c r="A139" s="9" t="s">
        <v>208</v>
      </c>
      <c r="B139" s="45" t="s">
        <v>209</v>
      </c>
      <c r="C139" s="6">
        <v>1500000</v>
      </c>
      <c r="D139" s="6">
        <v>1032400</v>
      </c>
      <c r="E139" s="6">
        <v>0</v>
      </c>
      <c r="F139" s="6">
        <v>1392000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f t="shared" ref="M139:M141" si="200">+D139+E139+F139+G139+H139+I139+J139+K139+L139</f>
        <v>2424400</v>
      </c>
      <c r="N139" s="6">
        <f t="shared" ref="N139:N141" si="201">+C139-M139</f>
        <v>-924400</v>
      </c>
    </row>
    <row r="140" spans="1:14" x14ac:dyDescent="0.25">
      <c r="A140" s="9" t="s">
        <v>319</v>
      </c>
      <c r="B140" s="45" t="s">
        <v>320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f t="shared" si="200"/>
        <v>0</v>
      </c>
      <c r="N140" s="6">
        <f t="shared" si="201"/>
        <v>0</v>
      </c>
    </row>
    <row r="141" spans="1:14" x14ac:dyDescent="0.25">
      <c r="A141" s="9" t="s">
        <v>331</v>
      </c>
      <c r="B141" s="45" t="s">
        <v>332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f t="shared" si="200"/>
        <v>0</v>
      </c>
      <c r="N141" s="6">
        <f t="shared" si="201"/>
        <v>0</v>
      </c>
    </row>
    <row r="142" spans="1:14" s="3" customFormat="1" x14ac:dyDescent="0.25">
      <c r="A142" s="1">
        <v>5.6</v>
      </c>
      <c r="B142" s="44" t="s">
        <v>21</v>
      </c>
      <c r="C142" s="12">
        <f>+C145+C146+C144+C143</f>
        <v>1650000</v>
      </c>
      <c r="D142" s="12">
        <f t="shared" ref="D142:N142" si="202">+D145+D146+D144+D143</f>
        <v>23200</v>
      </c>
      <c r="E142" s="12">
        <f t="shared" ref="E142:F142" si="203">+E145+E146+E144+E143</f>
        <v>9471.4</v>
      </c>
      <c r="F142" s="12">
        <f t="shared" si="203"/>
        <v>0</v>
      </c>
      <c r="G142" s="12">
        <f t="shared" ref="G142:H142" si="204">+G145+G146+G144+G143</f>
        <v>0</v>
      </c>
      <c r="H142" s="12">
        <f t="shared" si="204"/>
        <v>0</v>
      </c>
      <c r="I142" s="12">
        <f t="shared" ref="I142:K142" si="205">+I145+I146+I144+I143</f>
        <v>0</v>
      </c>
      <c r="J142" s="12">
        <f t="shared" ref="J142" si="206">+J145+J146+J144+J143</f>
        <v>0</v>
      </c>
      <c r="K142" s="12">
        <f t="shared" si="205"/>
        <v>0</v>
      </c>
      <c r="L142" s="12">
        <f t="shared" ref="L142" si="207">+L145+L146+L144+L143</f>
        <v>0</v>
      </c>
      <c r="M142" s="12">
        <f t="shared" si="202"/>
        <v>32671.4</v>
      </c>
      <c r="N142" s="12">
        <f t="shared" si="202"/>
        <v>1617328.6</v>
      </c>
    </row>
    <row r="143" spans="1:14" x14ac:dyDescent="0.25">
      <c r="A143" s="9" t="s">
        <v>210</v>
      </c>
      <c r="B143" s="45" t="s">
        <v>213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f t="shared" ref="M143:M146" si="208">+D143+E143+F143+G143+H143+I143+J143+K143+L143</f>
        <v>0</v>
      </c>
      <c r="N143" s="6">
        <f t="shared" ref="N143:N146" si="209">+C143-M143</f>
        <v>0</v>
      </c>
    </row>
    <row r="144" spans="1:14" x14ac:dyDescent="0.25">
      <c r="A144" s="9" t="s">
        <v>281</v>
      </c>
      <c r="B144" s="45" t="s">
        <v>282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f t="shared" si="208"/>
        <v>0</v>
      </c>
      <c r="N144" s="6">
        <f t="shared" si="209"/>
        <v>0</v>
      </c>
    </row>
    <row r="145" spans="1:14" x14ac:dyDescent="0.25">
      <c r="A145" s="9" t="s">
        <v>211</v>
      </c>
      <c r="B145" s="45" t="s">
        <v>214</v>
      </c>
      <c r="C145" s="6">
        <v>150000</v>
      </c>
      <c r="D145" s="6">
        <v>23200</v>
      </c>
      <c r="E145" s="6">
        <v>9471.4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f t="shared" si="208"/>
        <v>32671.4</v>
      </c>
      <c r="N145" s="6">
        <f t="shared" si="209"/>
        <v>117328.6</v>
      </c>
    </row>
    <row r="146" spans="1:14" x14ac:dyDescent="0.25">
      <c r="A146" s="9" t="s">
        <v>212</v>
      </c>
      <c r="B146" s="45" t="s">
        <v>215</v>
      </c>
      <c r="C146" s="6">
        <v>1500000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f t="shared" si="208"/>
        <v>0</v>
      </c>
      <c r="N146" s="6">
        <f t="shared" si="209"/>
        <v>1500000</v>
      </c>
    </row>
    <row r="147" spans="1:14" s="3" customFormat="1" x14ac:dyDescent="0.25">
      <c r="A147" s="1">
        <v>5.9</v>
      </c>
      <c r="B147" s="44" t="s">
        <v>22</v>
      </c>
      <c r="C147" s="12">
        <f>+C148</f>
        <v>50000</v>
      </c>
      <c r="D147" s="12">
        <f t="shared" ref="D147:N147" si="210">+D148</f>
        <v>0</v>
      </c>
      <c r="E147" s="12">
        <f t="shared" si="210"/>
        <v>0</v>
      </c>
      <c r="F147" s="12">
        <f t="shared" si="210"/>
        <v>0</v>
      </c>
      <c r="G147" s="12">
        <f t="shared" si="210"/>
        <v>0</v>
      </c>
      <c r="H147" s="12">
        <f t="shared" si="210"/>
        <v>0</v>
      </c>
      <c r="I147" s="12">
        <f t="shared" si="210"/>
        <v>0</v>
      </c>
      <c r="J147" s="12">
        <f t="shared" si="210"/>
        <v>0</v>
      </c>
      <c r="K147" s="12">
        <f t="shared" si="210"/>
        <v>0</v>
      </c>
      <c r="L147" s="12">
        <f t="shared" si="210"/>
        <v>0</v>
      </c>
      <c r="M147" s="12">
        <f t="shared" si="210"/>
        <v>0</v>
      </c>
      <c r="N147" s="12">
        <f t="shared" si="210"/>
        <v>50000</v>
      </c>
    </row>
    <row r="148" spans="1:14" x14ac:dyDescent="0.25">
      <c r="A148" s="9" t="s">
        <v>216</v>
      </c>
      <c r="B148" s="45" t="s">
        <v>217</v>
      </c>
      <c r="C148" s="6">
        <v>50000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 t="shared" ref="M148" si="211">+D148+E148+F148+G148+H148+I148+J148+K148+L148</f>
        <v>0</v>
      </c>
      <c r="N148" s="6">
        <f t="shared" ref="N148" si="212">+C148-M148</f>
        <v>50000</v>
      </c>
    </row>
    <row r="149" spans="1:14" x14ac:dyDescent="0.25">
      <c r="A149" s="4">
        <v>6</v>
      </c>
      <c r="B149" s="43" t="s">
        <v>23</v>
      </c>
      <c r="C149" s="5">
        <f>+C150</f>
        <v>12500000</v>
      </c>
      <c r="D149" s="5">
        <f t="shared" ref="D149:N149" si="213">+D150</f>
        <v>0</v>
      </c>
      <c r="E149" s="5">
        <f t="shared" si="213"/>
        <v>0</v>
      </c>
      <c r="F149" s="5">
        <f t="shared" si="213"/>
        <v>1396508.07</v>
      </c>
      <c r="G149" s="5">
        <f t="shared" si="213"/>
        <v>0</v>
      </c>
      <c r="H149" s="5">
        <f t="shared" si="213"/>
        <v>0</v>
      </c>
      <c r="I149" s="5">
        <f t="shared" si="213"/>
        <v>0</v>
      </c>
      <c r="J149" s="5">
        <f t="shared" si="213"/>
        <v>0</v>
      </c>
      <c r="K149" s="5">
        <f t="shared" si="213"/>
        <v>0</v>
      </c>
      <c r="L149" s="5">
        <f t="shared" si="213"/>
        <v>0</v>
      </c>
      <c r="M149" s="5">
        <f t="shared" si="213"/>
        <v>1396508.07</v>
      </c>
      <c r="N149" s="5">
        <f t="shared" si="213"/>
        <v>11103491.93</v>
      </c>
    </row>
    <row r="150" spans="1:14" s="3" customFormat="1" x14ac:dyDescent="0.25">
      <c r="A150" s="1">
        <v>6.1</v>
      </c>
      <c r="B150" s="44" t="s">
        <v>41</v>
      </c>
      <c r="C150" s="12">
        <f>C153+C154+C151+C156+C152+C155</f>
        <v>12500000</v>
      </c>
      <c r="D150" s="12">
        <f t="shared" ref="D150:N150" si="214">D153+D154+D151+D156+D152+D155</f>
        <v>0</v>
      </c>
      <c r="E150" s="12">
        <f t="shared" ref="E150:F150" si="215">E153+E154+E151+E156+E152+E155</f>
        <v>0</v>
      </c>
      <c r="F150" s="12">
        <f t="shared" si="215"/>
        <v>1396508.07</v>
      </c>
      <c r="G150" s="12">
        <f t="shared" ref="G150:H150" si="216">G153+G154+G151+G156+G152+G155</f>
        <v>0</v>
      </c>
      <c r="H150" s="12">
        <f t="shared" si="216"/>
        <v>0</v>
      </c>
      <c r="I150" s="12">
        <f t="shared" ref="I150:K150" si="217">I153+I154+I151+I156+I152+I155</f>
        <v>0</v>
      </c>
      <c r="J150" s="12">
        <f t="shared" ref="J150" si="218">J153+J154+J151+J156+J152+J155</f>
        <v>0</v>
      </c>
      <c r="K150" s="12">
        <f t="shared" si="217"/>
        <v>0</v>
      </c>
      <c r="L150" s="12">
        <f t="shared" ref="L150" si="219">L153+L154+L151+L156+L152+L155</f>
        <v>0</v>
      </c>
      <c r="M150" s="12">
        <f t="shared" si="214"/>
        <v>1396508.07</v>
      </c>
      <c r="N150" s="12">
        <f t="shared" si="214"/>
        <v>11103491.93</v>
      </c>
    </row>
    <row r="151" spans="1:14" x14ac:dyDescent="0.25">
      <c r="A151" s="9" t="s">
        <v>218</v>
      </c>
      <c r="B151" s="45" t="s">
        <v>230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f t="shared" ref="M151:M156" si="220">+D151+E151+F151+G151+H151+I151+J151+K151+L151</f>
        <v>0</v>
      </c>
      <c r="N151" s="6">
        <f t="shared" ref="N151:N156" si="221">+C151-M151</f>
        <v>0</v>
      </c>
    </row>
    <row r="152" spans="1:14" ht="30" x14ac:dyDescent="0.25">
      <c r="A152" s="9" t="s">
        <v>219</v>
      </c>
      <c r="B152" s="45" t="s">
        <v>242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f t="shared" si="220"/>
        <v>0</v>
      </c>
      <c r="N152" s="6">
        <f t="shared" si="221"/>
        <v>0</v>
      </c>
    </row>
    <row r="153" spans="1:14" x14ac:dyDescent="0.25">
      <c r="A153" s="9" t="s">
        <v>220</v>
      </c>
      <c r="B153" s="45" t="s">
        <v>224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 t="shared" si="220"/>
        <v>0</v>
      </c>
      <c r="N153" s="6">
        <f t="shared" si="221"/>
        <v>0</v>
      </c>
    </row>
    <row r="154" spans="1:14" x14ac:dyDescent="0.25">
      <c r="A154" s="9" t="s">
        <v>221</v>
      </c>
      <c r="B154" s="45" t="s">
        <v>225</v>
      </c>
      <c r="C154" s="6">
        <v>12500000</v>
      </c>
      <c r="D154" s="6">
        <v>0</v>
      </c>
      <c r="E154" s="6">
        <v>0</v>
      </c>
      <c r="F154" s="6">
        <v>1396508.07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f t="shared" si="220"/>
        <v>1396508.07</v>
      </c>
      <c r="N154" s="6">
        <f t="shared" si="221"/>
        <v>11103491.93</v>
      </c>
    </row>
    <row r="155" spans="1:14" x14ac:dyDescent="0.25">
      <c r="A155" s="9" t="s">
        <v>243</v>
      </c>
      <c r="B155" s="45" t="s">
        <v>283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 t="shared" si="220"/>
        <v>0</v>
      </c>
      <c r="N155" s="6">
        <f t="shared" si="221"/>
        <v>0</v>
      </c>
    </row>
    <row r="156" spans="1:14" ht="30" x14ac:dyDescent="0.25">
      <c r="A156" s="9" t="s">
        <v>222</v>
      </c>
      <c r="B156" s="45" t="s">
        <v>231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f t="shared" si="220"/>
        <v>0</v>
      </c>
      <c r="N156" s="6">
        <f t="shared" si="221"/>
        <v>0</v>
      </c>
    </row>
    <row r="157" spans="1:14" x14ac:dyDescent="0.25">
      <c r="A157" s="4">
        <v>8</v>
      </c>
      <c r="B157" s="43" t="s">
        <v>24</v>
      </c>
      <c r="C157" s="5">
        <f>+C158</f>
        <v>2300000</v>
      </c>
      <c r="D157" s="5">
        <f t="shared" ref="D157:N160" si="222">+D158</f>
        <v>0</v>
      </c>
      <c r="E157" s="5">
        <f t="shared" si="222"/>
        <v>500000</v>
      </c>
      <c r="F157" s="5">
        <f t="shared" si="222"/>
        <v>199500</v>
      </c>
      <c r="G157" s="5">
        <f t="shared" si="222"/>
        <v>0</v>
      </c>
      <c r="H157" s="5">
        <f t="shared" si="222"/>
        <v>0</v>
      </c>
      <c r="I157" s="5">
        <f t="shared" si="222"/>
        <v>0</v>
      </c>
      <c r="J157" s="5">
        <f t="shared" si="222"/>
        <v>0</v>
      </c>
      <c r="K157" s="5">
        <f t="shared" si="222"/>
        <v>0</v>
      </c>
      <c r="L157" s="5">
        <f t="shared" si="222"/>
        <v>0</v>
      </c>
      <c r="M157" s="5">
        <f t="shared" si="222"/>
        <v>699500</v>
      </c>
      <c r="N157" s="5">
        <f t="shared" si="222"/>
        <v>1600500</v>
      </c>
    </row>
    <row r="158" spans="1:14" s="3" customFormat="1" x14ac:dyDescent="0.25">
      <c r="A158" s="1">
        <v>8.5</v>
      </c>
      <c r="B158" s="44" t="s">
        <v>25</v>
      </c>
      <c r="C158" s="12">
        <f>+C159</f>
        <v>2300000</v>
      </c>
      <c r="D158" s="12">
        <f t="shared" si="222"/>
        <v>0</v>
      </c>
      <c r="E158" s="12">
        <f t="shared" si="222"/>
        <v>500000</v>
      </c>
      <c r="F158" s="12">
        <f t="shared" si="222"/>
        <v>199500</v>
      </c>
      <c r="G158" s="12">
        <f t="shared" si="222"/>
        <v>0</v>
      </c>
      <c r="H158" s="12">
        <f t="shared" si="222"/>
        <v>0</v>
      </c>
      <c r="I158" s="12">
        <f t="shared" si="222"/>
        <v>0</v>
      </c>
      <c r="J158" s="12">
        <f t="shared" si="222"/>
        <v>0</v>
      </c>
      <c r="K158" s="12">
        <f t="shared" si="222"/>
        <v>0</v>
      </c>
      <c r="L158" s="12">
        <f t="shared" si="222"/>
        <v>0</v>
      </c>
      <c r="M158" s="12">
        <f t="shared" si="222"/>
        <v>699500</v>
      </c>
      <c r="N158" s="12">
        <f t="shared" si="222"/>
        <v>1600500</v>
      </c>
    </row>
    <row r="159" spans="1:14" x14ac:dyDescent="0.25">
      <c r="A159" s="9" t="s">
        <v>228</v>
      </c>
      <c r="B159" s="45" t="s">
        <v>229</v>
      </c>
      <c r="C159" s="6">
        <v>2300000</v>
      </c>
      <c r="D159" s="6">
        <v>0</v>
      </c>
      <c r="E159" s="6">
        <v>500000</v>
      </c>
      <c r="F159" s="6">
        <v>199500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f t="shared" ref="M159" si="223">+D159+E159+F159+G159+H159+I159+J159+K159+L159</f>
        <v>699500</v>
      </c>
      <c r="N159" s="6">
        <f t="shared" ref="N159" si="224">+C159-M159</f>
        <v>1600500</v>
      </c>
    </row>
    <row r="160" spans="1:14" s="3" customFormat="1" x14ac:dyDescent="0.25">
      <c r="A160" s="1" t="s">
        <v>353</v>
      </c>
      <c r="B160" s="44" t="s">
        <v>355</v>
      </c>
      <c r="C160" s="12">
        <f>+C161</f>
        <v>2000000</v>
      </c>
      <c r="D160" s="12">
        <f t="shared" si="222"/>
        <v>0</v>
      </c>
      <c r="E160" s="12">
        <f t="shared" si="222"/>
        <v>0</v>
      </c>
      <c r="F160" s="12">
        <f t="shared" si="222"/>
        <v>0</v>
      </c>
      <c r="G160" s="12">
        <f t="shared" si="222"/>
        <v>0</v>
      </c>
      <c r="H160" s="12">
        <f t="shared" si="222"/>
        <v>0</v>
      </c>
      <c r="I160" s="12">
        <f t="shared" si="222"/>
        <v>0</v>
      </c>
      <c r="J160" s="12">
        <f t="shared" si="222"/>
        <v>0</v>
      </c>
      <c r="K160" s="12">
        <f t="shared" si="222"/>
        <v>0</v>
      </c>
      <c r="L160" s="12">
        <f t="shared" si="222"/>
        <v>0</v>
      </c>
      <c r="M160" s="12">
        <f t="shared" si="222"/>
        <v>0</v>
      </c>
      <c r="N160" s="12">
        <f t="shared" si="222"/>
        <v>2000000</v>
      </c>
    </row>
    <row r="161" spans="1:20" x14ac:dyDescent="0.25">
      <c r="A161" s="9" t="s">
        <v>354</v>
      </c>
      <c r="B161" s="45" t="s">
        <v>356</v>
      </c>
      <c r="C161" s="6">
        <v>2000000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f t="shared" ref="M161" si="225">+D161+E161+F161+G161+H161+I161+J161+K161+L161</f>
        <v>0</v>
      </c>
      <c r="N161" s="6">
        <f t="shared" ref="N161" si="226">+C161-M161</f>
        <v>2000000</v>
      </c>
    </row>
    <row r="162" spans="1:20" x14ac:dyDescent="0.25">
      <c r="A162" s="2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20" s="15" customFormat="1" ht="15.75" x14ac:dyDescent="0.25">
      <c r="A163" s="28" t="s">
        <v>42</v>
      </c>
      <c r="B163" s="42"/>
      <c r="C163" s="29">
        <f t="shared" ref="C163:N163" si="227">+C164+C186+C194+C201+C204+C183</f>
        <v>93395010</v>
      </c>
      <c r="D163" s="29">
        <f t="shared" si="227"/>
        <v>6084261</v>
      </c>
      <c r="E163" s="29">
        <f t="shared" ref="E163:F163" si="228">+E164+E186+E194+E201+E204+E183</f>
        <v>7472321.25</v>
      </c>
      <c r="F163" s="29">
        <f t="shared" si="228"/>
        <v>7490766.5999999996</v>
      </c>
      <c r="G163" s="29">
        <f t="shared" ref="G163:H163" si="229">+G164+G186+G194+G201+G204+G183</f>
        <v>0</v>
      </c>
      <c r="H163" s="29">
        <f t="shared" si="229"/>
        <v>0</v>
      </c>
      <c r="I163" s="29">
        <f t="shared" ref="I163:K163" si="230">+I164+I186+I194+I201+I204+I183</f>
        <v>0</v>
      </c>
      <c r="J163" s="29">
        <f t="shared" ref="J163" si="231">+J164+J186+J194+J201+J204+J183</f>
        <v>0</v>
      </c>
      <c r="K163" s="29">
        <f t="shared" si="230"/>
        <v>0</v>
      </c>
      <c r="L163" s="29">
        <f t="shared" ref="L163" si="232">+L164+L186+L194+L201+L204+L183</f>
        <v>0</v>
      </c>
      <c r="M163" s="29">
        <f t="shared" si="227"/>
        <v>21047348.850000001</v>
      </c>
      <c r="N163" s="29">
        <f t="shared" si="227"/>
        <v>72347661.150000006</v>
      </c>
    </row>
    <row r="164" spans="1:20" x14ac:dyDescent="0.25">
      <c r="A164" s="4">
        <v>1</v>
      </c>
      <c r="B164" s="43" t="s">
        <v>1</v>
      </c>
      <c r="C164" s="5">
        <f t="shared" ref="C164:N164" si="233">+C165+C170+C176+C168+C179+C181</f>
        <v>78094010</v>
      </c>
      <c r="D164" s="5">
        <f t="shared" si="233"/>
        <v>6016996</v>
      </c>
      <c r="E164" s="5">
        <f t="shared" ref="E164:F164" si="234">+E165+E170+E176+E168+E179+E181</f>
        <v>6379425</v>
      </c>
      <c r="F164" s="5">
        <f t="shared" si="234"/>
        <v>6326232</v>
      </c>
      <c r="G164" s="5">
        <f t="shared" ref="G164:H164" si="235">+G165+G170+G176+G168+G179+G181</f>
        <v>0</v>
      </c>
      <c r="H164" s="5">
        <f t="shared" si="235"/>
        <v>0</v>
      </c>
      <c r="I164" s="5">
        <f t="shared" ref="I164:K164" si="236">+I165+I170+I176+I168+I179+I181</f>
        <v>0</v>
      </c>
      <c r="J164" s="5">
        <f t="shared" ref="J164" si="237">+J165+J170+J176+J168+J179+J181</f>
        <v>0</v>
      </c>
      <c r="K164" s="5">
        <f t="shared" si="236"/>
        <v>0</v>
      </c>
      <c r="L164" s="5">
        <f t="shared" ref="L164" si="238">+L165+L170+L176+L168+L179+L181</f>
        <v>0</v>
      </c>
      <c r="M164" s="5">
        <f t="shared" si="233"/>
        <v>18722653</v>
      </c>
      <c r="N164" s="5">
        <f t="shared" si="233"/>
        <v>59371357</v>
      </c>
    </row>
    <row r="165" spans="1:20" s="3" customFormat="1" x14ac:dyDescent="0.25">
      <c r="A165" s="1">
        <v>1.1000000000000001</v>
      </c>
      <c r="B165" s="44" t="s">
        <v>27</v>
      </c>
      <c r="C165" s="12">
        <f>+C166+C167</f>
        <v>60000000</v>
      </c>
      <c r="D165" s="12">
        <f t="shared" ref="D165:N165" si="239">+D166+D167</f>
        <v>5529271</v>
      </c>
      <c r="E165" s="12">
        <f t="shared" ref="E165:F165" si="240">+E166+E167</f>
        <v>5714848</v>
      </c>
      <c r="F165" s="12">
        <f t="shared" si="240"/>
        <v>5773839</v>
      </c>
      <c r="G165" s="12">
        <f t="shared" ref="G165:H165" si="241">+G166+G167</f>
        <v>0</v>
      </c>
      <c r="H165" s="12">
        <f t="shared" si="241"/>
        <v>0</v>
      </c>
      <c r="I165" s="12">
        <f t="shared" ref="I165:K165" si="242">+I166+I167</f>
        <v>0</v>
      </c>
      <c r="J165" s="12">
        <f t="shared" ref="J165" si="243">+J166+J167</f>
        <v>0</v>
      </c>
      <c r="K165" s="12">
        <f t="shared" si="242"/>
        <v>0</v>
      </c>
      <c r="L165" s="12">
        <f t="shared" ref="L165" si="244">+L166+L167</f>
        <v>0</v>
      </c>
      <c r="M165" s="12">
        <f t="shared" si="239"/>
        <v>17017958</v>
      </c>
      <c r="N165" s="12">
        <f t="shared" si="239"/>
        <v>42982042</v>
      </c>
    </row>
    <row r="166" spans="1:20" x14ac:dyDescent="0.25">
      <c r="A166" s="9" t="s">
        <v>54</v>
      </c>
      <c r="B166" s="45" t="s">
        <v>55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f t="shared" ref="M166:M167" si="245">+D166+E166+F166+G166+H166+I166+J166+K166+L166</f>
        <v>0</v>
      </c>
      <c r="N166" s="6">
        <f t="shared" ref="N166:N167" si="246">+C166-M166</f>
        <v>0</v>
      </c>
    </row>
    <row r="167" spans="1:20" x14ac:dyDescent="0.25">
      <c r="A167" s="9" t="s">
        <v>56</v>
      </c>
      <c r="B167" s="45" t="s">
        <v>57</v>
      </c>
      <c r="C167" s="6">
        <v>60000000</v>
      </c>
      <c r="D167" s="6">
        <v>5529271</v>
      </c>
      <c r="E167" s="6">
        <v>5714848</v>
      </c>
      <c r="F167" s="6">
        <v>5773839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f t="shared" si="245"/>
        <v>17017958</v>
      </c>
      <c r="N167" s="6">
        <f t="shared" si="246"/>
        <v>42982042</v>
      </c>
    </row>
    <row r="168" spans="1:20" s="3" customFormat="1" x14ac:dyDescent="0.25">
      <c r="A168" s="1">
        <v>1.2</v>
      </c>
      <c r="B168" s="44" t="s">
        <v>28</v>
      </c>
      <c r="C168" s="12">
        <f>+C169</f>
        <v>11000000</v>
      </c>
      <c r="D168" s="12">
        <f t="shared" ref="D168:N168" si="247">+D169</f>
        <v>0</v>
      </c>
      <c r="E168" s="12">
        <f t="shared" si="247"/>
        <v>0</v>
      </c>
      <c r="F168" s="12">
        <f t="shared" si="247"/>
        <v>0</v>
      </c>
      <c r="G168" s="12">
        <f t="shared" si="247"/>
        <v>0</v>
      </c>
      <c r="H168" s="12">
        <f t="shared" si="247"/>
        <v>0</v>
      </c>
      <c r="I168" s="12">
        <f t="shared" si="247"/>
        <v>0</v>
      </c>
      <c r="J168" s="12">
        <f t="shared" si="247"/>
        <v>0</v>
      </c>
      <c r="K168" s="12">
        <f t="shared" si="247"/>
        <v>0</v>
      </c>
      <c r="L168" s="12">
        <f t="shared" si="247"/>
        <v>0</v>
      </c>
      <c r="M168" s="12">
        <f t="shared" si="247"/>
        <v>0</v>
      </c>
      <c r="N168" s="12">
        <f t="shared" si="247"/>
        <v>11000000</v>
      </c>
    </row>
    <row r="169" spans="1:20" x14ac:dyDescent="0.25">
      <c r="A169" s="9" t="s">
        <v>59</v>
      </c>
      <c r="B169" s="45" t="s">
        <v>60</v>
      </c>
      <c r="C169" s="6">
        <v>11000000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f t="shared" ref="M169" si="248">+D169+E169+F169+G169+H169+I169+J169+K169+L169</f>
        <v>0</v>
      </c>
      <c r="N169" s="6">
        <f t="shared" ref="N169" si="249">+C169-M169</f>
        <v>11000000</v>
      </c>
      <c r="Q169" s="19"/>
      <c r="S169" s="19"/>
    </row>
    <row r="170" spans="1:20" s="3" customFormat="1" x14ac:dyDescent="0.25">
      <c r="A170" s="1">
        <v>1.3</v>
      </c>
      <c r="B170" s="44" t="s">
        <v>2</v>
      </c>
      <c r="C170" s="12">
        <f>+C171+C174+C175</f>
        <v>2970000</v>
      </c>
      <c r="D170" s="12">
        <f t="shared" ref="D170:M170" si="250">+D171+D174+D175</f>
        <v>152475</v>
      </c>
      <c r="E170" s="12">
        <f t="shared" ref="E170:F170" si="251">+E171+E174+E175</f>
        <v>312467</v>
      </c>
      <c r="F170" s="12">
        <f t="shared" si="251"/>
        <v>198683</v>
      </c>
      <c r="G170" s="12">
        <f t="shared" ref="G170:H170" si="252">+G171+G174+G175</f>
        <v>0</v>
      </c>
      <c r="H170" s="12">
        <f t="shared" si="252"/>
        <v>0</v>
      </c>
      <c r="I170" s="12">
        <f t="shared" ref="I170:K170" si="253">+I171+I174+I175</f>
        <v>0</v>
      </c>
      <c r="J170" s="12">
        <f t="shared" ref="J170" si="254">+J171+J174+J175</f>
        <v>0</v>
      </c>
      <c r="K170" s="12">
        <f t="shared" si="253"/>
        <v>0</v>
      </c>
      <c r="L170" s="12">
        <f t="shared" ref="L170" si="255">+L171+L174+L175</f>
        <v>0</v>
      </c>
      <c r="M170" s="12">
        <f t="shared" si="250"/>
        <v>663625</v>
      </c>
      <c r="N170" s="12">
        <f>+N171+N174+N175</f>
        <v>2306375</v>
      </c>
      <c r="Q170" s="17"/>
      <c r="S170" s="17"/>
    </row>
    <row r="171" spans="1:20" s="3" customFormat="1" x14ac:dyDescent="0.25">
      <c r="A171" s="20" t="s">
        <v>61</v>
      </c>
      <c r="B171" s="44" t="s">
        <v>62</v>
      </c>
      <c r="C171" s="12">
        <f>+C172+C173</f>
        <v>1850000</v>
      </c>
      <c r="D171" s="12">
        <f t="shared" ref="D171:N171" si="256">+D172+D173</f>
        <v>68525</v>
      </c>
      <c r="E171" s="12">
        <f t="shared" ref="E171:F171" si="257">+E172+E173</f>
        <v>208334</v>
      </c>
      <c r="F171" s="12">
        <f t="shared" si="257"/>
        <v>125348</v>
      </c>
      <c r="G171" s="12">
        <f t="shared" ref="G171:H171" si="258">+G172+G173</f>
        <v>0</v>
      </c>
      <c r="H171" s="12">
        <f t="shared" si="258"/>
        <v>0</v>
      </c>
      <c r="I171" s="12">
        <f t="shared" ref="I171:K171" si="259">+I172+I173</f>
        <v>0</v>
      </c>
      <c r="J171" s="12">
        <f t="shared" ref="J171" si="260">+J172+J173</f>
        <v>0</v>
      </c>
      <c r="K171" s="12">
        <f t="shared" si="259"/>
        <v>0</v>
      </c>
      <c r="L171" s="12">
        <f t="shared" ref="L171" si="261">+L172+L173</f>
        <v>0</v>
      </c>
      <c r="M171" s="12">
        <f t="shared" si="256"/>
        <v>402207</v>
      </c>
      <c r="N171" s="12">
        <f t="shared" si="256"/>
        <v>1447793</v>
      </c>
      <c r="Q171" s="17"/>
      <c r="S171" s="17"/>
    </row>
    <row r="172" spans="1:20" x14ac:dyDescent="0.25">
      <c r="A172" s="9" t="s">
        <v>65</v>
      </c>
      <c r="B172" s="45" t="s">
        <v>63</v>
      </c>
      <c r="C172" s="6">
        <v>0</v>
      </c>
      <c r="D172" s="6">
        <v>68525</v>
      </c>
      <c r="E172" s="6">
        <v>208334</v>
      </c>
      <c r="F172" s="6">
        <v>125348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f t="shared" ref="M172:M175" si="262">+D172+E172+F172+G172+H172+I172+J172+K172+L172</f>
        <v>402207</v>
      </c>
      <c r="N172" s="6">
        <f t="shared" ref="N172:N175" si="263">+C172-M172</f>
        <v>-402207</v>
      </c>
      <c r="Q172" s="19"/>
    </row>
    <row r="173" spans="1:20" x14ac:dyDescent="0.25">
      <c r="A173" s="9" t="s">
        <v>66</v>
      </c>
      <c r="B173" s="45" t="s">
        <v>240</v>
      </c>
      <c r="C173" s="6">
        <v>1850000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f t="shared" si="262"/>
        <v>0</v>
      </c>
      <c r="N173" s="6">
        <f t="shared" si="263"/>
        <v>1850000</v>
      </c>
      <c r="Q173" s="19"/>
    </row>
    <row r="174" spans="1:20" x14ac:dyDescent="0.25">
      <c r="A174" s="9" t="s">
        <v>67</v>
      </c>
      <c r="B174" s="45" t="s">
        <v>68</v>
      </c>
      <c r="C174" s="6">
        <v>950000</v>
      </c>
      <c r="D174" s="6">
        <v>51620</v>
      </c>
      <c r="E174" s="6">
        <v>88803</v>
      </c>
      <c r="F174" s="6">
        <v>58005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f t="shared" si="262"/>
        <v>198428</v>
      </c>
      <c r="N174" s="6">
        <f t="shared" si="263"/>
        <v>751572</v>
      </c>
      <c r="Q174" s="19"/>
    </row>
    <row r="175" spans="1:20" x14ac:dyDescent="0.25">
      <c r="A175" s="9" t="s">
        <v>69</v>
      </c>
      <c r="B175" s="45" t="s">
        <v>70</v>
      </c>
      <c r="C175" s="6">
        <v>170000</v>
      </c>
      <c r="D175" s="6">
        <v>32330</v>
      </c>
      <c r="E175" s="6">
        <v>15330</v>
      </c>
      <c r="F175" s="6">
        <v>15330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f t="shared" si="262"/>
        <v>62990</v>
      </c>
      <c r="N175" s="6">
        <f t="shared" si="263"/>
        <v>107010</v>
      </c>
      <c r="T175" s="19"/>
    </row>
    <row r="176" spans="1:20" s="3" customFormat="1" x14ac:dyDescent="0.25">
      <c r="A176" s="1">
        <v>1.5</v>
      </c>
      <c r="B176" s="44" t="s">
        <v>4</v>
      </c>
      <c r="C176" s="12">
        <f>+C178+C177</f>
        <v>3500000</v>
      </c>
      <c r="D176" s="12">
        <f t="shared" ref="D176:N176" si="264">+D178+D177</f>
        <v>335250</v>
      </c>
      <c r="E176" s="12">
        <f t="shared" ref="E176:F176" si="265">+E178+E177</f>
        <v>352110</v>
      </c>
      <c r="F176" s="12">
        <f t="shared" si="265"/>
        <v>353710</v>
      </c>
      <c r="G176" s="12">
        <f t="shared" ref="G176:H176" si="266">+G178+G177</f>
        <v>0</v>
      </c>
      <c r="H176" s="12">
        <f t="shared" si="266"/>
        <v>0</v>
      </c>
      <c r="I176" s="12">
        <f t="shared" ref="I176:K176" si="267">+I178+I177</f>
        <v>0</v>
      </c>
      <c r="J176" s="12">
        <f t="shared" ref="J176" si="268">+J178+J177</f>
        <v>0</v>
      </c>
      <c r="K176" s="12">
        <f t="shared" si="267"/>
        <v>0</v>
      </c>
      <c r="L176" s="12">
        <f t="shared" ref="L176" si="269">+L178+L177</f>
        <v>0</v>
      </c>
      <c r="M176" s="12">
        <f t="shared" si="264"/>
        <v>1041070</v>
      </c>
      <c r="N176" s="12">
        <f t="shared" si="264"/>
        <v>2458930</v>
      </c>
      <c r="T176" s="17"/>
    </row>
    <row r="177" spans="1:20" x14ac:dyDescent="0.25">
      <c r="A177" s="9" t="s">
        <v>73</v>
      </c>
      <c r="B177" s="45" t="s">
        <v>74</v>
      </c>
      <c r="C177" s="6">
        <v>1000000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f t="shared" ref="M177:M178" si="270">+D177+E177+F177+G177+H177+I177+J177+K177+L177</f>
        <v>0</v>
      </c>
      <c r="N177" s="6">
        <f t="shared" ref="N177:N178" si="271">+C177-M177</f>
        <v>1000000</v>
      </c>
      <c r="P177" s="11"/>
      <c r="T177" s="19"/>
    </row>
    <row r="178" spans="1:20" x14ac:dyDescent="0.25">
      <c r="A178" s="9" t="s">
        <v>75</v>
      </c>
      <c r="B178" s="45" t="s">
        <v>4</v>
      </c>
      <c r="C178" s="6">
        <v>2500000</v>
      </c>
      <c r="D178" s="6">
        <v>335250</v>
      </c>
      <c r="E178" s="6">
        <v>352110</v>
      </c>
      <c r="F178" s="6">
        <v>353710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f t="shared" si="270"/>
        <v>1041070</v>
      </c>
      <c r="N178" s="6">
        <f t="shared" si="271"/>
        <v>1458930</v>
      </c>
      <c r="P178" s="19"/>
    </row>
    <row r="179" spans="1:20" s="3" customFormat="1" x14ac:dyDescent="0.25">
      <c r="A179" s="1" t="s">
        <v>249</v>
      </c>
      <c r="B179" s="44" t="s">
        <v>252</v>
      </c>
      <c r="C179" s="12">
        <f>+C180</f>
        <v>0</v>
      </c>
      <c r="D179" s="12">
        <f t="shared" ref="D179:N179" si="272">+D180</f>
        <v>0</v>
      </c>
      <c r="E179" s="12">
        <f t="shared" si="272"/>
        <v>0</v>
      </c>
      <c r="F179" s="12">
        <f t="shared" si="272"/>
        <v>0</v>
      </c>
      <c r="G179" s="12">
        <f t="shared" si="272"/>
        <v>0</v>
      </c>
      <c r="H179" s="12">
        <f t="shared" si="272"/>
        <v>0</v>
      </c>
      <c r="I179" s="12">
        <f t="shared" si="272"/>
        <v>0</v>
      </c>
      <c r="J179" s="12">
        <f t="shared" si="272"/>
        <v>0</v>
      </c>
      <c r="K179" s="12">
        <f t="shared" si="272"/>
        <v>0</v>
      </c>
      <c r="L179" s="12">
        <f t="shared" si="272"/>
        <v>0</v>
      </c>
      <c r="M179" s="12">
        <f t="shared" si="272"/>
        <v>0</v>
      </c>
      <c r="N179" s="12">
        <f t="shared" si="272"/>
        <v>0</v>
      </c>
      <c r="P179" s="17"/>
    </row>
    <row r="180" spans="1:20" x14ac:dyDescent="0.25">
      <c r="A180" s="9" t="s">
        <v>250</v>
      </c>
      <c r="B180" s="45" t="s">
        <v>284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f t="shared" ref="M180" si="273">+D180+E180+F180+G180+H180+I180+J180+K180+L180</f>
        <v>0</v>
      </c>
      <c r="N180" s="6">
        <f t="shared" ref="N180" si="274">+C180-M180</f>
        <v>0</v>
      </c>
      <c r="P180" s="19"/>
      <c r="R180" s="19"/>
      <c r="T180" s="19"/>
    </row>
    <row r="181" spans="1:20" s="3" customFormat="1" x14ac:dyDescent="0.25">
      <c r="A181" s="1" t="s">
        <v>310</v>
      </c>
      <c r="B181" s="44" t="s">
        <v>5</v>
      </c>
      <c r="C181" s="12">
        <f>+C182</f>
        <v>624010</v>
      </c>
      <c r="D181" s="12">
        <f t="shared" ref="D181:M181" si="275">+D182</f>
        <v>0</v>
      </c>
      <c r="E181" s="12">
        <f t="shared" si="275"/>
        <v>0</v>
      </c>
      <c r="F181" s="12">
        <f t="shared" si="275"/>
        <v>0</v>
      </c>
      <c r="G181" s="12">
        <f t="shared" si="275"/>
        <v>0</v>
      </c>
      <c r="H181" s="12">
        <f t="shared" si="275"/>
        <v>0</v>
      </c>
      <c r="I181" s="12">
        <f t="shared" si="275"/>
        <v>0</v>
      </c>
      <c r="J181" s="12">
        <f t="shared" si="275"/>
        <v>0</v>
      </c>
      <c r="K181" s="12">
        <f t="shared" si="275"/>
        <v>0</v>
      </c>
      <c r="L181" s="12">
        <f t="shared" si="275"/>
        <v>0</v>
      </c>
      <c r="M181" s="12">
        <f t="shared" si="275"/>
        <v>0</v>
      </c>
      <c r="N181" s="12">
        <f>+N182</f>
        <v>624010</v>
      </c>
      <c r="P181" s="7"/>
      <c r="R181" s="17"/>
      <c r="T181" s="17"/>
    </row>
    <row r="182" spans="1:20" x14ac:dyDescent="0.25">
      <c r="A182" s="9" t="s">
        <v>76</v>
      </c>
      <c r="B182" s="45" t="s">
        <v>357</v>
      </c>
      <c r="C182" s="6">
        <v>624010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f t="shared" ref="M182" si="276">+D182+E182+F182+G182+H182+I182+J182+K182+L182</f>
        <v>0</v>
      </c>
      <c r="N182" s="6">
        <f t="shared" ref="N182" si="277">+C182-M182</f>
        <v>624010</v>
      </c>
      <c r="P182" s="19"/>
      <c r="R182" s="19"/>
      <c r="T182" s="19"/>
    </row>
    <row r="183" spans="1:20" s="3" customFormat="1" x14ac:dyDescent="0.25">
      <c r="A183" s="4">
        <v>2</v>
      </c>
      <c r="B183" s="43" t="s">
        <v>6</v>
      </c>
      <c r="C183" s="5">
        <f>+C184</f>
        <v>0</v>
      </c>
      <c r="D183" s="5">
        <f t="shared" ref="D183:N184" si="278">+D184</f>
        <v>0</v>
      </c>
      <c r="E183" s="5">
        <f t="shared" si="278"/>
        <v>0</v>
      </c>
      <c r="F183" s="5">
        <f t="shared" si="278"/>
        <v>0</v>
      </c>
      <c r="G183" s="5">
        <f t="shared" si="278"/>
        <v>0</v>
      </c>
      <c r="H183" s="5">
        <f t="shared" si="278"/>
        <v>0</v>
      </c>
      <c r="I183" s="5">
        <f t="shared" si="278"/>
        <v>0</v>
      </c>
      <c r="J183" s="5">
        <f t="shared" si="278"/>
        <v>0</v>
      </c>
      <c r="K183" s="5">
        <f t="shared" si="278"/>
        <v>0</v>
      </c>
      <c r="L183" s="5">
        <f t="shared" si="278"/>
        <v>0</v>
      </c>
      <c r="M183" s="5">
        <f t="shared" si="278"/>
        <v>0</v>
      </c>
      <c r="N183" s="5">
        <f t="shared" si="278"/>
        <v>0</v>
      </c>
    </row>
    <row r="184" spans="1:20" s="3" customFormat="1" ht="30" x14ac:dyDescent="0.25">
      <c r="A184" s="20">
        <v>2.1</v>
      </c>
      <c r="B184" s="44" t="s">
        <v>50</v>
      </c>
      <c r="C184" s="12">
        <f>+C185</f>
        <v>0</v>
      </c>
      <c r="D184" s="12">
        <f t="shared" si="278"/>
        <v>0</v>
      </c>
      <c r="E184" s="12">
        <f t="shared" si="278"/>
        <v>0</v>
      </c>
      <c r="F184" s="12">
        <f t="shared" si="278"/>
        <v>0</v>
      </c>
      <c r="G184" s="12">
        <f t="shared" si="278"/>
        <v>0</v>
      </c>
      <c r="H184" s="12">
        <f t="shared" si="278"/>
        <v>0</v>
      </c>
      <c r="I184" s="12">
        <f t="shared" si="278"/>
        <v>0</v>
      </c>
      <c r="J184" s="12">
        <f t="shared" si="278"/>
        <v>0</v>
      </c>
      <c r="K184" s="12">
        <f t="shared" si="278"/>
        <v>0</v>
      </c>
      <c r="L184" s="12">
        <f t="shared" si="278"/>
        <v>0</v>
      </c>
      <c r="M184" s="12">
        <f t="shared" si="278"/>
        <v>0</v>
      </c>
      <c r="N184" s="12">
        <f t="shared" si="278"/>
        <v>0</v>
      </c>
    </row>
    <row r="185" spans="1:20" x14ac:dyDescent="0.25">
      <c r="A185" s="9" t="s">
        <v>78</v>
      </c>
      <c r="B185" s="45" t="s">
        <v>84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f t="shared" ref="M185" si="279">+D185+E185+F185+G185+H185+I185+J185+K185+L185</f>
        <v>0</v>
      </c>
      <c r="N185" s="6">
        <f t="shared" ref="N185" si="280">+C185-M185</f>
        <v>0</v>
      </c>
    </row>
    <row r="186" spans="1:20" s="3" customFormat="1" x14ac:dyDescent="0.25">
      <c r="A186" s="1" t="s">
        <v>285</v>
      </c>
      <c r="B186" s="43" t="s">
        <v>10</v>
      </c>
      <c r="C186" s="5">
        <f>+C187+C189+C191</f>
        <v>13001000</v>
      </c>
      <c r="D186" s="5">
        <f t="shared" ref="D186:N186" si="281">+D187+D189+D191</f>
        <v>0</v>
      </c>
      <c r="E186" s="5">
        <f t="shared" ref="E186:F186" si="282">+E187+E189+E191</f>
        <v>1025631.25</v>
      </c>
      <c r="F186" s="5">
        <f t="shared" si="282"/>
        <v>1097269.6000000001</v>
      </c>
      <c r="G186" s="5">
        <f t="shared" ref="G186:H186" si="283">+G187+G189+G191</f>
        <v>0</v>
      </c>
      <c r="H186" s="5">
        <f t="shared" si="283"/>
        <v>0</v>
      </c>
      <c r="I186" s="5">
        <f t="shared" ref="I186:K186" si="284">+I187+I189+I191</f>
        <v>0</v>
      </c>
      <c r="J186" s="5">
        <f t="shared" ref="J186" si="285">+J187+J189+J191</f>
        <v>0</v>
      </c>
      <c r="K186" s="5">
        <f t="shared" si="284"/>
        <v>0</v>
      </c>
      <c r="L186" s="5">
        <f t="shared" ref="L186" si="286">+L187+L189+L191</f>
        <v>0</v>
      </c>
      <c r="M186" s="5">
        <f t="shared" si="281"/>
        <v>2122900.85</v>
      </c>
      <c r="N186" s="5">
        <f t="shared" si="281"/>
        <v>10878099.15</v>
      </c>
    </row>
    <row r="187" spans="1:20" s="3" customFormat="1" x14ac:dyDescent="0.25">
      <c r="A187" s="1" t="s">
        <v>309</v>
      </c>
      <c r="B187" s="44" t="s">
        <v>33</v>
      </c>
      <c r="C187" s="12">
        <f>+C188</f>
        <v>13000000</v>
      </c>
      <c r="D187" s="12">
        <f t="shared" ref="D187:N187" si="287">+D188</f>
        <v>0</v>
      </c>
      <c r="E187" s="12">
        <f t="shared" si="287"/>
        <v>1025631.25</v>
      </c>
      <c r="F187" s="12">
        <f t="shared" si="287"/>
        <v>1097269.6000000001</v>
      </c>
      <c r="G187" s="12">
        <f t="shared" si="287"/>
        <v>0</v>
      </c>
      <c r="H187" s="12">
        <f t="shared" si="287"/>
        <v>0</v>
      </c>
      <c r="I187" s="12">
        <f t="shared" si="287"/>
        <v>0</v>
      </c>
      <c r="J187" s="12">
        <f t="shared" si="287"/>
        <v>0</v>
      </c>
      <c r="K187" s="12">
        <f t="shared" si="287"/>
        <v>0</v>
      </c>
      <c r="L187" s="12">
        <f t="shared" si="287"/>
        <v>0</v>
      </c>
      <c r="M187" s="12">
        <f t="shared" si="287"/>
        <v>2122900.85</v>
      </c>
      <c r="N187" s="12">
        <f t="shared" si="287"/>
        <v>10877099.15</v>
      </c>
    </row>
    <row r="188" spans="1:20" ht="30" x14ac:dyDescent="0.25">
      <c r="A188" s="9" t="s">
        <v>133</v>
      </c>
      <c r="B188" s="45" t="s">
        <v>140</v>
      </c>
      <c r="C188" s="6">
        <v>13000000</v>
      </c>
      <c r="D188" s="6">
        <v>0</v>
      </c>
      <c r="E188" s="6">
        <v>1025631.25</v>
      </c>
      <c r="F188" s="6">
        <v>1097269.6000000001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f t="shared" ref="M188" si="288">+D188+E188+F188+G188+H188+I188+J188+K188+L188</f>
        <v>2122900.85</v>
      </c>
      <c r="N188" s="6">
        <f t="shared" ref="N188" si="289">+C188-M188</f>
        <v>10877099.15</v>
      </c>
    </row>
    <row r="189" spans="1:20" s="3" customFormat="1" x14ac:dyDescent="0.25">
      <c r="A189" s="1">
        <v>3.4</v>
      </c>
      <c r="B189" s="44" t="s">
        <v>34</v>
      </c>
      <c r="C189" s="12">
        <f>+C190</f>
        <v>1000</v>
      </c>
      <c r="D189" s="12">
        <f t="shared" ref="D189:N189" si="290">+D190</f>
        <v>0</v>
      </c>
      <c r="E189" s="12">
        <f t="shared" si="290"/>
        <v>0</v>
      </c>
      <c r="F189" s="12">
        <f t="shared" si="290"/>
        <v>0</v>
      </c>
      <c r="G189" s="12">
        <f t="shared" si="290"/>
        <v>0</v>
      </c>
      <c r="H189" s="12">
        <f t="shared" si="290"/>
        <v>0</v>
      </c>
      <c r="I189" s="12">
        <f t="shared" si="290"/>
        <v>0</v>
      </c>
      <c r="J189" s="12">
        <f t="shared" si="290"/>
        <v>0</v>
      </c>
      <c r="K189" s="12">
        <f t="shared" si="290"/>
        <v>0</v>
      </c>
      <c r="L189" s="12">
        <f t="shared" si="290"/>
        <v>0</v>
      </c>
      <c r="M189" s="12">
        <f t="shared" si="290"/>
        <v>0</v>
      </c>
      <c r="N189" s="12">
        <f t="shared" si="290"/>
        <v>1000</v>
      </c>
    </row>
    <row r="190" spans="1:20" x14ac:dyDescent="0.25">
      <c r="A190" s="9" t="s">
        <v>145</v>
      </c>
      <c r="B190" s="45" t="s">
        <v>147</v>
      </c>
      <c r="C190" s="6">
        <v>1000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f t="shared" ref="M190" si="291">+D190+E190+F190+G190+H190+I190+J190+K190+L190</f>
        <v>0</v>
      </c>
      <c r="N190" s="6">
        <f t="shared" ref="N190" si="292">+C190-M190</f>
        <v>1000</v>
      </c>
    </row>
    <row r="191" spans="1:20" s="3" customFormat="1" x14ac:dyDescent="0.25">
      <c r="A191" s="1" t="s">
        <v>286</v>
      </c>
      <c r="B191" s="44" t="s">
        <v>287</v>
      </c>
      <c r="C191" s="12">
        <f>+C193+C192</f>
        <v>0</v>
      </c>
      <c r="D191" s="12">
        <f t="shared" ref="D191:N191" si="293">+D193+D192</f>
        <v>0</v>
      </c>
      <c r="E191" s="12">
        <f t="shared" ref="E191:F191" si="294">+E193+E192</f>
        <v>0</v>
      </c>
      <c r="F191" s="12">
        <f t="shared" si="294"/>
        <v>0</v>
      </c>
      <c r="G191" s="12">
        <f t="shared" ref="G191:H191" si="295">+G193+G192</f>
        <v>0</v>
      </c>
      <c r="H191" s="12">
        <f t="shared" si="295"/>
        <v>0</v>
      </c>
      <c r="I191" s="12">
        <f t="shared" ref="I191:K191" si="296">+I193+I192</f>
        <v>0</v>
      </c>
      <c r="J191" s="12">
        <f t="shared" ref="J191" si="297">+J193+J192</f>
        <v>0</v>
      </c>
      <c r="K191" s="12">
        <f t="shared" si="296"/>
        <v>0</v>
      </c>
      <c r="L191" s="12">
        <f t="shared" ref="L191" si="298">+L193+L192</f>
        <v>0</v>
      </c>
      <c r="M191" s="12">
        <f t="shared" si="293"/>
        <v>0</v>
      </c>
      <c r="N191" s="12">
        <f t="shared" si="293"/>
        <v>0</v>
      </c>
    </row>
    <row r="192" spans="1:20" ht="30" x14ac:dyDescent="0.25">
      <c r="A192" s="9" t="s">
        <v>176</v>
      </c>
      <c r="B192" s="45" t="s">
        <v>181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f t="shared" ref="M192:M193" si="299">+D192+E192+F192+G192+H192+I192+J192+K192+L192</f>
        <v>0</v>
      </c>
      <c r="N192" s="6">
        <f t="shared" ref="N192:N193" si="300">+C192-M192</f>
        <v>0</v>
      </c>
    </row>
    <row r="193" spans="1:14" x14ac:dyDescent="0.25">
      <c r="A193" s="9" t="s">
        <v>177</v>
      </c>
      <c r="B193" s="45" t="s">
        <v>287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f t="shared" si="299"/>
        <v>0</v>
      </c>
      <c r="N193" s="6">
        <f t="shared" si="300"/>
        <v>0</v>
      </c>
    </row>
    <row r="194" spans="1:14" s="3" customFormat="1" x14ac:dyDescent="0.25">
      <c r="A194" s="4">
        <v>4</v>
      </c>
      <c r="B194" s="43" t="s">
        <v>37</v>
      </c>
      <c r="C194" s="5">
        <f>+C195+C197</f>
        <v>800000</v>
      </c>
      <c r="D194" s="5">
        <f t="shared" ref="D194:N194" si="301">+D195+D197</f>
        <v>67265</v>
      </c>
      <c r="E194" s="5">
        <f t="shared" ref="E194:F194" si="302">+E195+E197</f>
        <v>67265</v>
      </c>
      <c r="F194" s="5">
        <f t="shared" si="302"/>
        <v>67265</v>
      </c>
      <c r="G194" s="5">
        <f t="shared" ref="G194:H194" si="303">+G195+G197</f>
        <v>0</v>
      </c>
      <c r="H194" s="5">
        <f t="shared" si="303"/>
        <v>0</v>
      </c>
      <c r="I194" s="5">
        <f t="shared" ref="I194:K194" si="304">+I195+I197</f>
        <v>0</v>
      </c>
      <c r="J194" s="5">
        <f t="shared" ref="J194" si="305">+J195+J197</f>
        <v>0</v>
      </c>
      <c r="K194" s="5">
        <f t="shared" si="304"/>
        <v>0</v>
      </c>
      <c r="L194" s="5">
        <f t="shared" ref="L194" si="306">+L195+L197</f>
        <v>0</v>
      </c>
      <c r="M194" s="5">
        <f t="shared" si="301"/>
        <v>201795</v>
      </c>
      <c r="N194" s="5">
        <f t="shared" si="301"/>
        <v>598205</v>
      </c>
    </row>
    <row r="195" spans="1:14" s="3" customFormat="1" x14ac:dyDescent="0.25">
      <c r="A195" s="1">
        <v>4.0999999999999996</v>
      </c>
      <c r="B195" s="44" t="s">
        <v>38</v>
      </c>
      <c r="C195" s="12">
        <f>+C196</f>
        <v>0</v>
      </c>
      <c r="D195" s="12">
        <f t="shared" ref="D195:N195" si="307">+D196</f>
        <v>0</v>
      </c>
      <c r="E195" s="12">
        <f t="shared" si="307"/>
        <v>0</v>
      </c>
      <c r="F195" s="12">
        <f t="shared" si="307"/>
        <v>0</v>
      </c>
      <c r="G195" s="12">
        <f t="shared" si="307"/>
        <v>0</v>
      </c>
      <c r="H195" s="12">
        <f t="shared" si="307"/>
        <v>0</v>
      </c>
      <c r="I195" s="12">
        <f t="shared" si="307"/>
        <v>0</v>
      </c>
      <c r="J195" s="12">
        <f t="shared" si="307"/>
        <v>0</v>
      </c>
      <c r="K195" s="12">
        <f t="shared" si="307"/>
        <v>0</v>
      </c>
      <c r="L195" s="12">
        <f t="shared" si="307"/>
        <v>0</v>
      </c>
      <c r="M195" s="12">
        <f t="shared" si="307"/>
        <v>0</v>
      </c>
      <c r="N195" s="12">
        <f t="shared" si="307"/>
        <v>0</v>
      </c>
    </row>
    <row r="196" spans="1:14" ht="30" x14ac:dyDescent="0.25">
      <c r="A196" s="9" t="s">
        <v>183</v>
      </c>
      <c r="B196" s="45" t="s">
        <v>185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f t="shared" ref="M196" si="308">+D196+E196+F196+G196+H196+I196+J196+K196+L196</f>
        <v>0</v>
      </c>
      <c r="N196" s="6">
        <f t="shared" ref="N196" si="309">+C196-M196</f>
        <v>0</v>
      </c>
    </row>
    <row r="197" spans="1:14" s="3" customFormat="1" x14ac:dyDescent="0.25">
      <c r="A197" s="1">
        <v>4.4000000000000004</v>
      </c>
      <c r="B197" s="44" t="s">
        <v>17</v>
      </c>
      <c r="C197" s="12">
        <f>+C198+C200+C199</f>
        <v>800000</v>
      </c>
      <c r="D197" s="12">
        <f t="shared" ref="D197:N197" si="310">+D198+D200+D199</f>
        <v>67265</v>
      </c>
      <c r="E197" s="12">
        <f t="shared" ref="E197:F197" si="311">+E198+E200+E199</f>
        <v>67265</v>
      </c>
      <c r="F197" s="12">
        <f t="shared" si="311"/>
        <v>67265</v>
      </c>
      <c r="G197" s="12">
        <f t="shared" ref="G197:H197" si="312">+G198+G200+G199</f>
        <v>0</v>
      </c>
      <c r="H197" s="12">
        <f t="shared" si="312"/>
        <v>0</v>
      </c>
      <c r="I197" s="12">
        <f t="shared" ref="I197:K197" si="313">+I198+I200+I199</f>
        <v>0</v>
      </c>
      <c r="J197" s="12">
        <f t="shared" ref="J197" si="314">+J198+J200+J199</f>
        <v>0</v>
      </c>
      <c r="K197" s="12">
        <f t="shared" si="313"/>
        <v>0</v>
      </c>
      <c r="L197" s="12">
        <f t="shared" ref="L197" si="315">+L198+L200+L199</f>
        <v>0</v>
      </c>
      <c r="M197" s="12">
        <f t="shared" si="310"/>
        <v>201795</v>
      </c>
      <c r="N197" s="12">
        <f t="shared" si="310"/>
        <v>598205</v>
      </c>
    </row>
    <row r="198" spans="1:14" x14ac:dyDescent="0.25">
      <c r="A198" s="9" t="s">
        <v>188</v>
      </c>
      <c r="B198" s="45" t="s">
        <v>193</v>
      </c>
      <c r="C198" s="6">
        <v>0</v>
      </c>
      <c r="D198" s="6">
        <f t="shared" ref="D198:I198" si="316">0-C198</f>
        <v>0</v>
      </c>
      <c r="E198" s="6">
        <f t="shared" si="316"/>
        <v>0</v>
      </c>
      <c r="F198" s="6">
        <f t="shared" si="316"/>
        <v>0</v>
      </c>
      <c r="G198" s="6">
        <f t="shared" si="316"/>
        <v>0</v>
      </c>
      <c r="H198" s="6">
        <f t="shared" si="316"/>
        <v>0</v>
      </c>
      <c r="I198" s="6">
        <f t="shared" si="316"/>
        <v>0</v>
      </c>
      <c r="J198" s="6">
        <f>0-H198</f>
        <v>0</v>
      </c>
      <c r="K198" s="6">
        <f>0-I198</f>
        <v>0</v>
      </c>
      <c r="L198" s="6">
        <f>0-K198</f>
        <v>0</v>
      </c>
      <c r="M198" s="6">
        <f t="shared" ref="M198:M200" si="317">+D198+E198+F198+G198+H198+I198+J198+K198+L198</f>
        <v>0</v>
      </c>
      <c r="N198" s="6">
        <f t="shared" ref="N198:N200" si="318">+C198-M198</f>
        <v>0</v>
      </c>
    </row>
    <row r="199" spans="1:14" x14ac:dyDescent="0.25">
      <c r="A199" s="9" t="s">
        <v>189</v>
      </c>
      <c r="B199" s="45" t="s">
        <v>358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f t="shared" si="317"/>
        <v>0</v>
      </c>
      <c r="N199" s="6">
        <f t="shared" si="318"/>
        <v>0</v>
      </c>
    </row>
    <row r="200" spans="1:14" x14ac:dyDescent="0.25">
      <c r="A200" s="9" t="s">
        <v>191</v>
      </c>
      <c r="B200" s="45" t="s">
        <v>196</v>
      </c>
      <c r="C200" s="6">
        <v>800000</v>
      </c>
      <c r="D200" s="6">
        <v>67265</v>
      </c>
      <c r="E200" s="6">
        <v>67265</v>
      </c>
      <c r="F200" s="6">
        <v>67265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f t="shared" si="317"/>
        <v>201795</v>
      </c>
      <c r="N200" s="6">
        <f t="shared" si="318"/>
        <v>598205</v>
      </c>
    </row>
    <row r="201" spans="1:14" x14ac:dyDescent="0.25">
      <c r="A201" s="4">
        <v>6</v>
      </c>
      <c r="B201" s="43" t="s">
        <v>23</v>
      </c>
      <c r="C201" s="5">
        <f>+C202</f>
        <v>0</v>
      </c>
      <c r="D201" s="5">
        <f t="shared" ref="D201:N202" si="319">+D202</f>
        <v>0</v>
      </c>
      <c r="E201" s="5">
        <f t="shared" si="319"/>
        <v>0</v>
      </c>
      <c r="F201" s="5">
        <f t="shared" si="319"/>
        <v>0</v>
      </c>
      <c r="G201" s="5">
        <f t="shared" si="319"/>
        <v>0</v>
      </c>
      <c r="H201" s="5">
        <f t="shared" si="319"/>
        <v>0</v>
      </c>
      <c r="I201" s="5">
        <f t="shared" si="319"/>
        <v>0</v>
      </c>
      <c r="J201" s="5">
        <f t="shared" si="319"/>
        <v>0</v>
      </c>
      <c r="K201" s="5">
        <f t="shared" si="319"/>
        <v>0</v>
      </c>
      <c r="L201" s="5">
        <f t="shared" si="319"/>
        <v>0</v>
      </c>
      <c r="M201" s="5">
        <f t="shared" si="319"/>
        <v>0</v>
      </c>
      <c r="N201" s="5">
        <f t="shared" si="319"/>
        <v>0</v>
      </c>
    </row>
    <row r="202" spans="1:14" s="3" customFormat="1" x14ac:dyDescent="0.25">
      <c r="A202" s="1">
        <v>6.1</v>
      </c>
      <c r="B202" s="44" t="s">
        <v>41</v>
      </c>
      <c r="C202" s="12">
        <f>+C203</f>
        <v>0</v>
      </c>
      <c r="D202" s="12">
        <f t="shared" si="319"/>
        <v>0</v>
      </c>
      <c r="E202" s="12">
        <f t="shared" si="319"/>
        <v>0</v>
      </c>
      <c r="F202" s="12">
        <f t="shared" si="319"/>
        <v>0</v>
      </c>
      <c r="G202" s="12">
        <f t="shared" si="319"/>
        <v>0</v>
      </c>
      <c r="H202" s="12">
        <f t="shared" si="319"/>
        <v>0</v>
      </c>
      <c r="I202" s="12">
        <f t="shared" si="319"/>
        <v>0</v>
      </c>
      <c r="J202" s="12">
        <f t="shared" si="319"/>
        <v>0</v>
      </c>
      <c r="K202" s="12">
        <f t="shared" si="319"/>
        <v>0</v>
      </c>
      <c r="L202" s="12">
        <f t="shared" si="319"/>
        <v>0</v>
      </c>
      <c r="M202" s="12">
        <f t="shared" si="319"/>
        <v>0</v>
      </c>
      <c r="N202" s="12">
        <f t="shared" si="319"/>
        <v>0</v>
      </c>
    </row>
    <row r="203" spans="1:14" x14ac:dyDescent="0.25">
      <c r="A203" s="9" t="s">
        <v>221</v>
      </c>
      <c r="B203" s="45" t="s">
        <v>225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f t="shared" ref="M203" si="320">+D203+E203+F203+G203+H203+I203+J203+K203+L203</f>
        <v>0</v>
      </c>
      <c r="N203" s="6">
        <f t="shared" ref="N203" si="321">+C203-M203</f>
        <v>0</v>
      </c>
    </row>
    <row r="204" spans="1:14" s="3" customFormat="1" x14ac:dyDescent="0.25">
      <c r="A204" s="4">
        <v>5</v>
      </c>
      <c r="B204" s="43" t="s">
        <v>18</v>
      </c>
      <c r="C204" s="5">
        <f>+C205</f>
        <v>1500000</v>
      </c>
      <c r="D204" s="5">
        <f t="shared" ref="D204:N205" si="322">+D205</f>
        <v>0</v>
      </c>
      <c r="E204" s="5">
        <f t="shared" si="322"/>
        <v>0</v>
      </c>
      <c r="F204" s="5">
        <f t="shared" si="322"/>
        <v>0</v>
      </c>
      <c r="G204" s="5">
        <f t="shared" si="322"/>
        <v>0</v>
      </c>
      <c r="H204" s="5">
        <f t="shared" si="322"/>
        <v>0</v>
      </c>
      <c r="I204" s="5">
        <f t="shared" si="322"/>
        <v>0</v>
      </c>
      <c r="J204" s="5">
        <f t="shared" si="322"/>
        <v>0</v>
      </c>
      <c r="K204" s="5">
        <f t="shared" si="322"/>
        <v>0</v>
      </c>
      <c r="L204" s="5">
        <f t="shared" si="322"/>
        <v>0</v>
      </c>
      <c r="M204" s="5">
        <f t="shared" si="322"/>
        <v>0</v>
      </c>
      <c r="N204" s="5">
        <f t="shared" si="322"/>
        <v>1500000</v>
      </c>
    </row>
    <row r="205" spans="1:14" s="3" customFormat="1" x14ac:dyDescent="0.25">
      <c r="A205" s="1" t="s">
        <v>318</v>
      </c>
      <c r="B205" s="44" t="s">
        <v>209</v>
      </c>
      <c r="C205" s="12">
        <f>+C206</f>
        <v>1500000</v>
      </c>
      <c r="D205" s="12">
        <f t="shared" si="322"/>
        <v>0</v>
      </c>
      <c r="E205" s="12">
        <f t="shared" si="322"/>
        <v>0</v>
      </c>
      <c r="F205" s="12">
        <f t="shared" si="322"/>
        <v>0</v>
      </c>
      <c r="G205" s="12">
        <f t="shared" si="322"/>
        <v>0</v>
      </c>
      <c r="H205" s="12">
        <f t="shared" si="322"/>
        <v>0</v>
      </c>
      <c r="I205" s="12">
        <f t="shared" si="322"/>
        <v>0</v>
      </c>
      <c r="J205" s="12">
        <f t="shared" si="322"/>
        <v>0</v>
      </c>
      <c r="K205" s="12">
        <f t="shared" si="322"/>
        <v>0</v>
      </c>
      <c r="L205" s="12">
        <f t="shared" si="322"/>
        <v>0</v>
      </c>
      <c r="M205" s="12">
        <f t="shared" si="322"/>
        <v>0</v>
      </c>
      <c r="N205" s="12">
        <f t="shared" si="322"/>
        <v>1500000</v>
      </c>
    </row>
    <row r="206" spans="1:14" x14ac:dyDescent="0.25">
      <c r="A206" s="9" t="s">
        <v>208</v>
      </c>
      <c r="B206" s="45" t="s">
        <v>209</v>
      </c>
      <c r="C206" s="6">
        <v>1500000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f t="shared" ref="M206" si="323">+D206+E206+F206+G206+H206+I206+J206+K206+L206</f>
        <v>0</v>
      </c>
      <c r="N206" s="6">
        <f t="shared" ref="N206" si="324">+C206-M206</f>
        <v>1500000</v>
      </c>
    </row>
    <row r="207" spans="1:14" ht="15.75" customHeight="1" x14ac:dyDescent="0.25">
      <c r="A207" s="1"/>
      <c r="B207" s="4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s="15" customFormat="1" ht="15.75" x14ac:dyDescent="0.25">
      <c r="A208" s="28" t="s">
        <v>43</v>
      </c>
      <c r="B208" s="42"/>
      <c r="C208" s="29">
        <f>+C209+C226+C236+C243+C221</f>
        <v>37392421</v>
      </c>
      <c r="D208" s="29">
        <f t="shared" ref="D208:N208" si="325">+D209+D226+D236+D243+D221</f>
        <v>893920</v>
      </c>
      <c r="E208" s="29">
        <f t="shared" ref="E208:F208" si="326">+E209+E226+E236+E243+E221</f>
        <v>2044072.68</v>
      </c>
      <c r="F208" s="29">
        <f t="shared" si="326"/>
        <v>871797</v>
      </c>
      <c r="G208" s="29">
        <f t="shared" ref="G208:H208" si="327">+G209+G226+G236+G243+G221</f>
        <v>0</v>
      </c>
      <c r="H208" s="29">
        <f t="shared" si="327"/>
        <v>0</v>
      </c>
      <c r="I208" s="29">
        <f t="shared" ref="I208:K208" si="328">+I209+I226+I236+I243+I221</f>
        <v>0</v>
      </c>
      <c r="J208" s="29">
        <f t="shared" ref="J208" si="329">+J209+J226+J236+J243+J221</f>
        <v>0</v>
      </c>
      <c r="K208" s="29">
        <f t="shared" si="328"/>
        <v>0</v>
      </c>
      <c r="L208" s="29">
        <f t="shared" ref="L208" si="330">+L209+L226+L236+L243+L221</f>
        <v>0</v>
      </c>
      <c r="M208" s="29">
        <f>+M209+M226+M236+M243+M221</f>
        <v>3809789.6799999997</v>
      </c>
      <c r="N208" s="29">
        <f t="shared" si="325"/>
        <v>33582631.32</v>
      </c>
    </row>
    <row r="209" spans="1:14" x14ac:dyDescent="0.25">
      <c r="A209" s="4">
        <v>1</v>
      </c>
      <c r="B209" s="43" t="s">
        <v>1</v>
      </c>
      <c r="C209" s="5">
        <f>+C210+C213+C219</f>
        <v>22700000</v>
      </c>
      <c r="D209" s="5">
        <f t="shared" ref="D209:N209" si="331">+D210+D213+D219</f>
        <v>893920</v>
      </c>
      <c r="E209" s="5">
        <f t="shared" ref="E209:F209" si="332">+E210+E213+E219</f>
        <v>893920</v>
      </c>
      <c r="F209" s="5">
        <f t="shared" si="332"/>
        <v>871797</v>
      </c>
      <c r="G209" s="5">
        <f t="shared" ref="G209:H209" si="333">+G210+G213+G219</f>
        <v>0</v>
      </c>
      <c r="H209" s="5">
        <f t="shared" si="333"/>
        <v>0</v>
      </c>
      <c r="I209" s="5">
        <f t="shared" ref="I209:K209" si="334">+I210+I213+I219</f>
        <v>0</v>
      </c>
      <c r="J209" s="5">
        <f t="shared" ref="J209" si="335">+J210+J213+J219</f>
        <v>0</v>
      </c>
      <c r="K209" s="5">
        <f t="shared" si="334"/>
        <v>0</v>
      </c>
      <c r="L209" s="5">
        <f t="shared" ref="L209" si="336">+L210+L213+L219</f>
        <v>0</v>
      </c>
      <c r="M209" s="5">
        <f t="shared" si="331"/>
        <v>2659637</v>
      </c>
      <c r="N209" s="5">
        <f t="shared" si="331"/>
        <v>20040363</v>
      </c>
    </row>
    <row r="210" spans="1:14" s="3" customFormat="1" x14ac:dyDescent="0.25">
      <c r="A210" s="1">
        <v>1.1000000000000001</v>
      </c>
      <c r="B210" s="44" t="s">
        <v>27</v>
      </c>
      <c r="C210" s="12">
        <f>+C211+C212</f>
        <v>10200000</v>
      </c>
      <c r="D210" s="12">
        <f t="shared" ref="D210:N210" si="337">+D211+D212</f>
        <v>893920</v>
      </c>
      <c r="E210" s="12">
        <f t="shared" ref="E210:F210" si="338">+E211+E212</f>
        <v>893920</v>
      </c>
      <c r="F210" s="12">
        <f t="shared" si="338"/>
        <v>871797</v>
      </c>
      <c r="G210" s="12">
        <f t="shared" ref="G210:H210" si="339">+G211+G212</f>
        <v>0</v>
      </c>
      <c r="H210" s="12">
        <f t="shared" si="339"/>
        <v>0</v>
      </c>
      <c r="I210" s="12">
        <f t="shared" ref="I210:K210" si="340">+I211+I212</f>
        <v>0</v>
      </c>
      <c r="J210" s="12">
        <f t="shared" ref="J210" si="341">+J211+J212</f>
        <v>0</v>
      </c>
      <c r="K210" s="12">
        <f t="shared" si="340"/>
        <v>0</v>
      </c>
      <c r="L210" s="12">
        <f t="shared" ref="L210" si="342">+L211+L212</f>
        <v>0</v>
      </c>
      <c r="M210" s="12">
        <f t="shared" si="337"/>
        <v>2659637</v>
      </c>
      <c r="N210" s="12">
        <f t="shared" si="337"/>
        <v>7540363</v>
      </c>
    </row>
    <row r="211" spans="1:14" x14ac:dyDescent="0.25">
      <c r="A211" s="9" t="s">
        <v>54</v>
      </c>
      <c r="B211" s="45" t="s">
        <v>55</v>
      </c>
      <c r="C211" s="6">
        <v>10200000</v>
      </c>
      <c r="D211" s="6">
        <v>893920</v>
      </c>
      <c r="E211" s="6">
        <v>893920</v>
      </c>
      <c r="F211" s="6">
        <v>871797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f t="shared" ref="M211:M212" si="343">+D211+E211+F211+G211+H211+I211+J211+K211+L211</f>
        <v>2659637</v>
      </c>
      <c r="N211" s="6">
        <f t="shared" ref="N211:N212" si="344">+C211-M211</f>
        <v>7540363</v>
      </c>
    </row>
    <row r="212" spans="1:14" x14ac:dyDescent="0.25">
      <c r="A212" s="9" t="s">
        <v>56</v>
      </c>
      <c r="B212" s="45" t="s">
        <v>57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f t="shared" si="343"/>
        <v>0</v>
      </c>
      <c r="N212" s="6">
        <f t="shared" si="344"/>
        <v>0</v>
      </c>
    </row>
    <row r="213" spans="1:14" s="3" customFormat="1" x14ac:dyDescent="0.25">
      <c r="A213" s="1">
        <v>1.3</v>
      </c>
      <c r="B213" s="44" t="s">
        <v>2</v>
      </c>
      <c r="C213" s="12">
        <f>+C214+C217+C218</f>
        <v>12500000</v>
      </c>
      <c r="D213" s="12">
        <f t="shared" ref="D213:N213" si="345">+D214+D217+D218</f>
        <v>0</v>
      </c>
      <c r="E213" s="12">
        <f t="shared" ref="E213:F213" si="346">+E214+E217+E218</f>
        <v>0</v>
      </c>
      <c r="F213" s="12">
        <f t="shared" si="346"/>
        <v>0</v>
      </c>
      <c r="G213" s="12">
        <f t="shared" ref="G213:H213" si="347">+G214+G217+G218</f>
        <v>0</v>
      </c>
      <c r="H213" s="12">
        <f t="shared" si="347"/>
        <v>0</v>
      </c>
      <c r="I213" s="12">
        <f t="shared" ref="I213:K213" si="348">+I214+I217+I218</f>
        <v>0</v>
      </c>
      <c r="J213" s="12">
        <f t="shared" ref="J213" si="349">+J214+J217+J218</f>
        <v>0</v>
      </c>
      <c r="K213" s="12">
        <f t="shared" si="348"/>
        <v>0</v>
      </c>
      <c r="L213" s="12">
        <f t="shared" ref="L213" si="350">+L214+L217+L218</f>
        <v>0</v>
      </c>
      <c r="M213" s="12">
        <f t="shared" si="345"/>
        <v>0</v>
      </c>
      <c r="N213" s="12">
        <f t="shared" si="345"/>
        <v>12500000</v>
      </c>
    </row>
    <row r="214" spans="1:14" s="3" customFormat="1" x14ac:dyDescent="0.25">
      <c r="A214" s="20" t="s">
        <v>61</v>
      </c>
      <c r="B214" s="44" t="s">
        <v>62</v>
      </c>
      <c r="C214" s="12">
        <f>+C215+C216</f>
        <v>12500000</v>
      </c>
      <c r="D214" s="12">
        <f t="shared" ref="D214:N214" si="351">+D215+D216</f>
        <v>0</v>
      </c>
      <c r="E214" s="12">
        <f t="shared" ref="E214:F214" si="352">+E215+E216</f>
        <v>0</v>
      </c>
      <c r="F214" s="12">
        <f t="shared" si="352"/>
        <v>0</v>
      </c>
      <c r="G214" s="12">
        <f t="shared" ref="G214:H214" si="353">+G215+G216</f>
        <v>0</v>
      </c>
      <c r="H214" s="12">
        <f t="shared" si="353"/>
        <v>0</v>
      </c>
      <c r="I214" s="12">
        <f t="shared" ref="I214:K214" si="354">+I215+I216</f>
        <v>0</v>
      </c>
      <c r="J214" s="12">
        <f t="shared" ref="J214" si="355">+J215+J216</f>
        <v>0</v>
      </c>
      <c r="K214" s="12">
        <f t="shared" si="354"/>
        <v>0</v>
      </c>
      <c r="L214" s="12">
        <f t="shared" ref="L214" si="356">+L215+L216</f>
        <v>0</v>
      </c>
      <c r="M214" s="12">
        <f t="shared" si="351"/>
        <v>0</v>
      </c>
      <c r="N214" s="12">
        <f t="shared" si="351"/>
        <v>12500000</v>
      </c>
    </row>
    <row r="215" spans="1:14" x14ac:dyDescent="0.25">
      <c r="A215" s="9" t="s">
        <v>65</v>
      </c>
      <c r="B215" s="45" t="s">
        <v>63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f t="shared" ref="M215:M218" si="357">+D215+E215+F215+G215+H215+I215+J215+K215+L215</f>
        <v>0</v>
      </c>
      <c r="N215" s="6">
        <f t="shared" ref="N215:N218" si="358">+C215-M215</f>
        <v>0</v>
      </c>
    </row>
    <row r="216" spans="1:14" x14ac:dyDescent="0.25">
      <c r="A216" s="9" t="s">
        <v>66</v>
      </c>
      <c r="B216" s="45" t="s">
        <v>64</v>
      </c>
      <c r="C216" s="6">
        <v>12500000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f t="shared" si="357"/>
        <v>0</v>
      </c>
      <c r="N216" s="6">
        <f t="shared" si="358"/>
        <v>12500000</v>
      </c>
    </row>
    <row r="217" spans="1:14" x14ac:dyDescent="0.25">
      <c r="A217" s="9" t="s">
        <v>67</v>
      </c>
      <c r="B217" s="45" t="s">
        <v>232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f t="shared" si="357"/>
        <v>0</v>
      </c>
      <c r="N217" s="6">
        <f t="shared" si="358"/>
        <v>0</v>
      </c>
    </row>
    <row r="218" spans="1:14" x14ac:dyDescent="0.25">
      <c r="A218" s="9" t="s">
        <v>69</v>
      </c>
      <c r="B218" s="45" t="s">
        <v>288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f t="shared" si="357"/>
        <v>0</v>
      </c>
      <c r="N218" s="6">
        <f t="shared" si="358"/>
        <v>0</v>
      </c>
    </row>
    <row r="219" spans="1:14" s="3" customFormat="1" x14ac:dyDescent="0.25">
      <c r="A219" s="1">
        <v>1.5</v>
      </c>
      <c r="B219" s="44" t="s">
        <v>4</v>
      </c>
      <c r="C219" s="12">
        <f>+C220</f>
        <v>0</v>
      </c>
      <c r="D219" s="12">
        <f t="shared" ref="D219:N219" si="359">+D220</f>
        <v>0</v>
      </c>
      <c r="E219" s="12">
        <f t="shared" si="359"/>
        <v>0</v>
      </c>
      <c r="F219" s="12">
        <f t="shared" si="359"/>
        <v>0</v>
      </c>
      <c r="G219" s="12">
        <f t="shared" si="359"/>
        <v>0</v>
      </c>
      <c r="H219" s="12">
        <f t="shared" si="359"/>
        <v>0</v>
      </c>
      <c r="I219" s="12">
        <f t="shared" si="359"/>
        <v>0</v>
      </c>
      <c r="J219" s="12">
        <f t="shared" si="359"/>
        <v>0</v>
      </c>
      <c r="K219" s="12">
        <f t="shared" si="359"/>
        <v>0</v>
      </c>
      <c r="L219" s="12">
        <f t="shared" si="359"/>
        <v>0</v>
      </c>
      <c r="M219" s="12">
        <f t="shared" si="359"/>
        <v>0</v>
      </c>
      <c r="N219" s="12">
        <f t="shared" si="359"/>
        <v>0</v>
      </c>
    </row>
    <row r="220" spans="1:14" x14ac:dyDescent="0.25">
      <c r="A220" s="9" t="s">
        <v>75</v>
      </c>
      <c r="B220" s="45" t="s">
        <v>4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f t="shared" ref="M220" si="360">+D220+E220+F220+G220+H220+I220+J220+K220+L220</f>
        <v>0</v>
      </c>
      <c r="N220" s="6">
        <f t="shared" ref="N220" si="361">+C220-M220</f>
        <v>0</v>
      </c>
    </row>
    <row r="221" spans="1:14" s="3" customFormat="1" x14ac:dyDescent="0.25">
      <c r="A221" s="4">
        <v>2</v>
      </c>
      <c r="B221" s="43" t="s">
        <v>6</v>
      </c>
      <c r="C221" s="5">
        <f>+C224+C222</f>
        <v>150000</v>
      </c>
      <c r="D221" s="5">
        <f t="shared" ref="D221:N221" si="362">+D224+D222</f>
        <v>0</v>
      </c>
      <c r="E221" s="5">
        <f t="shared" ref="E221:F221" si="363">+E224+E222</f>
        <v>0</v>
      </c>
      <c r="F221" s="5">
        <f t="shared" si="363"/>
        <v>0</v>
      </c>
      <c r="G221" s="5">
        <f t="shared" ref="G221:H221" si="364">+G224+G222</f>
        <v>0</v>
      </c>
      <c r="H221" s="5">
        <f t="shared" si="364"/>
        <v>0</v>
      </c>
      <c r="I221" s="5">
        <f t="shared" ref="I221:K221" si="365">+I224+I222</f>
        <v>0</v>
      </c>
      <c r="J221" s="5">
        <f t="shared" ref="J221" si="366">+J224+J222</f>
        <v>0</v>
      </c>
      <c r="K221" s="5">
        <f t="shared" si="365"/>
        <v>0</v>
      </c>
      <c r="L221" s="5">
        <f t="shared" ref="L221" si="367">+L224+L222</f>
        <v>0</v>
      </c>
      <c r="M221" s="5">
        <f t="shared" si="362"/>
        <v>0</v>
      </c>
      <c r="N221" s="5">
        <f t="shared" si="362"/>
        <v>150000</v>
      </c>
    </row>
    <row r="222" spans="1:14" s="3" customFormat="1" ht="30" x14ac:dyDescent="0.25">
      <c r="A222" s="20">
        <v>2.1</v>
      </c>
      <c r="B222" s="44" t="s">
        <v>50</v>
      </c>
      <c r="C222" s="12">
        <f>+C223</f>
        <v>0</v>
      </c>
      <c r="D222" s="12">
        <f t="shared" ref="D222:N222" si="368">+D223</f>
        <v>0</v>
      </c>
      <c r="E222" s="12">
        <f t="shared" si="368"/>
        <v>0</v>
      </c>
      <c r="F222" s="12">
        <f t="shared" si="368"/>
        <v>0</v>
      </c>
      <c r="G222" s="12">
        <f t="shared" si="368"/>
        <v>0</v>
      </c>
      <c r="H222" s="12">
        <f t="shared" si="368"/>
        <v>0</v>
      </c>
      <c r="I222" s="12">
        <f t="shared" si="368"/>
        <v>0</v>
      </c>
      <c r="J222" s="12">
        <f t="shared" si="368"/>
        <v>0</v>
      </c>
      <c r="K222" s="12">
        <f t="shared" si="368"/>
        <v>0</v>
      </c>
      <c r="L222" s="12">
        <f t="shared" si="368"/>
        <v>0</v>
      </c>
      <c r="M222" s="12">
        <f t="shared" si="368"/>
        <v>0</v>
      </c>
      <c r="N222" s="12">
        <f t="shared" si="368"/>
        <v>0</v>
      </c>
    </row>
    <row r="223" spans="1:14" x14ac:dyDescent="0.25">
      <c r="A223" s="9" t="s">
        <v>78</v>
      </c>
      <c r="B223" s="45" t="s">
        <v>84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f t="shared" ref="M223" si="369">+D223+E223+F223+G223+H223+I223+J223+K223+L223</f>
        <v>0</v>
      </c>
      <c r="N223" s="6">
        <f t="shared" ref="N223" si="370">+C223-M223</f>
        <v>0</v>
      </c>
    </row>
    <row r="224" spans="1:14" s="3" customFormat="1" x14ac:dyDescent="0.25">
      <c r="A224" s="1">
        <v>2.4</v>
      </c>
      <c r="B224" s="44" t="s">
        <v>29</v>
      </c>
      <c r="C224" s="12">
        <f>+C225</f>
        <v>150000</v>
      </c>
      <c r="D224" s="12">
        <f t="shared" ref="D224:N224" si="371">+D225</f>
        <v>0</v>
      </c>
      <c r="E224" s="12">
        <f t="shared" si="371"/>
        <v>0</v>
      </c>
      <c r="F224" s="12">
        <f t="shared" si="371"/>
        <v>0</v>
      </c>
      <c r="G224" s="12">
        <f t="shared" si="371"/>
        <v>0</v>
      </c>
      <c r="H224" s="12">
        <f t="shared" si="371"/>
        <v>0</v>
      </c>
      <c r="I224" s="12">
        <f t="shared" si="371"/>
        <v>0</v>
      </c>
      <c r="J224" s="12">
        <f t="shared" si="371"/>
        <v>0</v>
      </c>
      <c r="K224" s="12">
        <f t="shared" si="371"/>
        <v>0</v>
      </c>
      <c r="L224" s="12">
        <f t="shared" si="371"/>
        <v>0</v>
      </c>
      <c r="M224" s="12">
        <f t="shared" si="371"/>
        <v>0</v>
      </c>
      <c r="N224" s="12">
        <f t="shared" si="371"/>
        <v>150000</v>
      </c>
    </row>
    <row r="225" spans="1:14" x14ac:dyDescent="0.25">
      <c r="A225" s="9" t="s">
        <v>92</v>
      </c>
      <c r="B225" s="45" t="s">
        <v>94</v>
      </c>
      <c r="C225" s="6">
        <v>150000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f t="shared" ref="M225" si="372">+D225+E225+F225+G225+H225+I225+J225+K225+L225</f>
        <v>0</v>
      </c>
      <c r="N225" s="6">
        <f t="shared" ref="N225" si="373">+C225-M225</f>
        <v>150000</v>
      </c>
    </row>
    <row r="226" spans="1:14" s="3" customFormat="1" x14ac:dyDescent="0.25">
      <c r="A226" s="4">
        <v>3</v>
      </c>
      <c r="B226" s="43" t="s">
        <v>10</v>
      </c>
      <c r="C226" s="5">
        <f>+C227+C230+C234+C232</f>
        <v>12255044</v>
      </c>
      <c r="D226" s="5">
        <f t="shared" ref="D226:N226" si="374">+D227+D230+D234+D232</f>
        <v>0</v>
      </c>
      <c r="E226" s="5">
        <f t="shared" ref="E226:F226" si="375">+E227+E230+E234+E232</f>
        <v>1150152.68</v>
      </c>
      <c r="F226" s="5">
        <f t="shared" si="375"/>
        <v>0</v>
      </c>
      <c r="G226" s="5">
        <f t="shared" ref="G226:H226" si="376">+G227+G230+G234+G232</f>
        <v>0</v>
      </c>
      <c r="H226" s="5">
        <f t="shared" si="376"/>
        <v>0</v>
      </c>
      <c r="I226" s="5">
        <f t="shared" ref="I226:K226" si="377">+I227+I230+I234+I232</f>
        <v>0</v>
      </c>
      <c r="J226" s="5">
        <f t="shared" ref="J226" si="378">+J227+J230+J234+J232</f>
        <v>0</v>
      </c>
      <c r="K226" s="5">
        <f t="shared" si="377"/>
        <v>0</v>
      </c>
      <c r="L226" s="5">
        <f t="shared" ref="L226" si="379">+L227+L230+L234+L232</f>
        <v>0</v>
      </c>
      <c r="M226" s="5">
        <f t="shared" si="374"/>
        <v>1150152.68</v>
      </c>
      <c r="N226" s="5">
        <f t="shared" si="374"/>
        <v>11104891.32</v>
      </c>
    </row>
    <row r="227" spans="1:14" s="3" customFormat="1" x14ac:dyDescent="0.25">
      <c r="A227" s="1">
        <v>3.3</v>
      </c>
      <c r="B227" s="44" t="s">
        <v>33</v>
      </c>
      <c r="C227" s="12">
        <f>+C228+C229</f>
        <v>10600000</v>
      </c>
      <c r="D227" s="12">
        <f t="shared" ref="D227:N227" si="380">+D228+D229</f>
        <v>0</v>
      </c>
      <c r="E227" s="12">
        <f t="shared" ref="E227:F227" si="381">+E228+E229</f>
        <v>1150152.68</v>
      </c>
      <c r="F227" s="12">
        <f t="shared" si="381"/>
        <v>0</v>
      </c>
      <c r="G227" s="12">
        <f t="shared" ref="G227:H227" si="382">+G228+G229</f>
        <v>0</v>
      </c>
      <c r="H227" s="12">
        <f t="shared" si="382"/>
        <v>0</v>
      </c>
      <c r="I227" s="12">
        <f t="shared" ref="I227:K227" si="383">+I228+I229</f>
        <v>0</v>
      </c>
      <c r="J227" s="12">
        <f t="shared" ref="J227" si="384">+J228+J229</f>
        <v>0</v>
      </c>
      <c r="K227" s="12">
        <f t="shared" si="383"/>
        <v>0</v>
      </c>
      <c r="L227" s="12">
        <f t="shared" ref="L227" si="385">+L228+L229</f>
        <v>0</v>
      </c>
      <c r="M227" s="12">
        <f t="shared" si="380"/>
        <v>1150152.68</v>
      </c>
      <c r="N227" s="12">
        <f t="shared" si="380"/>
        <v>9449847.3200000003</v>
      </c>
    </row>
    <row r="228" spans="1:14" x14ac:dyDescent="0.25">
      <c r="A228" s="9" t="s">
        <v>131</v>
      </c>
      <c r="B228" s="45" t="s">
        <v>138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f t="shared" ref="M228:M229" si="386">+D228+E228+F228+G228+H228+I228+J228+K228+L228</f>
        <v>0</v>
      </c>
      <c r="N228" s="6">
        <f t="shared" ref="N228:N229" si="387">+C228-M228</f>
        <v>0</v>
      </c>
    </row>
    <row r="229" spans="1:14" ht="30" x14ac:dyDescent="0.25">
      <c r="A229" s="9" t="s">
        <v>133</v>
      </c>
      <c r="B229" s="45" t="s">
        <v>140</v>
      </c>
      <c r="C229" s="6">
        <v>10600000</v>
      </c>
      <c r="D229" s="6">
        <v>0</v>
      </c>
      <c r="E229" s="6">
        <v>1150152.68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f t="shared" si="386"/>
        <v>1150152.68</v>
      </c>
      <c r="N229" s="6">
        <f t="shared" si="387"/>
        <v>9449847.3200000003</v>
      </c>
    </row>
    <row r="230" spans="1:14" s="3" customFormat="1" x14ac:dyDescent="0.25">
      <c r="A230" s="1">
        <v>3.4</v>
      </c>
      <c r="B230" s="44" t="s">
        <v>34</v>
      </c>
      <c r="C230" s="12">
        <f>+C231</f>
        <v>1000</v>
      </c>
      <c r="D230" s="12">
        <f t="shared" ref="D230:N230" si="388">+D231</f>
        <v>0</v>
      </c>
      <c r="E230" s="12">
        <f t="shared" si="388"/>
        <v>0</v>
      </c>
      <c r="F230" s="12">
        <f t="shared" si="388"/>
        <v>0</v>
      </c>
      <c r="G230" s="12">
        <f t="shared" si="388"/>
        <v>0</v>
      </c>
      <c r="H230" s="12">
        <f t="shared" si="388"/>
        <v>0</v>
      </c>
      <c r="I230" s="12">
        <f t="shared" si="388"/>
        <v>0</v>
      </c>
      <c r="J230" s="12">
        <f t="shared" si="388"/>
        <v>0</v>
      </c>
      <c r="K230" s="12">
        <f t="shared" si="388"/>
        <v>0</v>
      </c>
      <c r="L230" s="12">
        <f t="shared" si="388"/>
        <v>0</v>
      </c>
      <c r="M230" s="12">
        <f t="shared" si="388"/>
        <v>0</v>
      </c>
      <c r="N230" s="12">
        <f t="shared" si="388"/>
        <v>1000</v>
      </c>
    </row>
    <row r="231" spans="1:14" x14ac:dyDescent="0.25">
      <c r="A231" s="9" t="s">
        <v>145</v>
      </c>
      <c r="B231" s="45" t="s">
        <v>147</v>
      </c>
      <c r="C231" s="6">
        <v>1000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f t="shared" ref="M231" si="389">+D231+E231+F231+G231+H231+I231+J231+K231+L231</f>
        <v>0</v>
      </c>
      <c r="N231" s="6">
        <f t="shared" ref="N231" si="390">+C231-M231</f>
        <v>1000</v>
      </c>
    </row>
    <row r="232" spans="1:14" s="3" customFormat="1" x14ac:dyDescent="0.25">
      <c r="A232" s="1">
        <v>3.5</v>
      </c>
      <c r="B232" s="44" t="s">
        <v>35</v>
      </c>
      <c r="C232" s="12">
        <f>+C233</f>
        <v>1654044</v>
      </c>
      <c r="D232" s="12">
        <f t="shared" ref="D232:N232" si="391">+D233</f>
        <v>0</v>
      </c>
      <c r="E232" s="12">
        <f t="shared" si="391"/>
        <v>0</v>
      </c>
      <c r="F232" s="12">
        <f t="shared" si="391"/>
        <v>0</v>
      </c>
      <c r="G232" s="12">
        <f t="shared" si="391"/>
        <v>0</v>
      </c>
      <c r="H232" s="12">
        <f t="shared" si="391"/>
        <v>0</v>
      </c>
      <c r="I232" s="12">
        <f t="shared" si="391"/>
        <v>0</v>
      </c>
      <c r="J232" s="12">
        <f t="shared" si="391"/>
        <v>0</v>
      </c>
      <c r="K232" s="12">
        <f t="shared" si="391"/>
        <v>0</v>
      </c>
      <c r="L232" s="12">
        <f t="shared" si="391"/>
        <v>0</v>
      </c>
      <c r="M232" s="12">
        <f t="shared" si="391"/>
        <v>0</v>
      </c>
      <c r="N232" s="12">
        <f t="shared" si="391"/>
        <v>1654044</v>
      </c>
    </row>
    <row r="233" spans="1:14" x14ac:dyDescent="0.25">
      <c r="A233" s="9" t="s">
        <v>149</v>
      </c>
      <c r="B233" s="45" t="s">
        <v>154</v>
      </c>
      <c r="C233" s="6">
        <v>1654044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f t="shared" ref="M233" si="392">+D233+E233+F233+G233+H233+I233+J233+K233+L233</f>
        <v>0</v>
      </c>
      <c r="N233" s="6">
        <f t="shared" ref="N233" si="393">+C233-M233</f>
        <v>1654044</v>
      </c>
    </row>
    <row r="234" spans="1:14" s="3" customFormat="1" x14ac:dyDescent="0.25">
      <c r="A234" s="1" t="s">
        <v>286</v>
      </c>
      <c r="B234" s="44" t="s">
        <v>287</v>
      </c>
      <c r="C234" s="12">
        <f>+C235</f>
        <v>0</v>
      </c>
      <c r="D234" s="12">
        <f t="shared" ref="D234:N234" si="394">+D235</f>
        <v>0</v>
      </c>
      <c r="E234" s="12">
        <f t="shared" si="394"/>
        <v>0</v>
      </c>
      <c r="F234" s="12">
        <f t="shared" si="394"/>
        <v>0</v>
      </c>
      <c r="G234" s="12">
        <f t="shared" si="394"/>
        <v>0</v>
      </c>
      <c r="H234" s="12">
        <f t="shared" si="394"/>
        <v>0</v>
      </c>
      <c r="I234" s="12">
        <f t="shared" si="394"/>
        <v>0</v>
      </c>
      <c r="J234" s="12">
        <f t="shared" si="394"/>
        <v>0</v>
      </c>
      <c r="K234" s="12">
        <f t="shared" si="394"/>
        <v>0</v>
      </c>
      <c r="L234" s="12">
        <f t="shared" si="394"/>
        <v>0</v>
      </c>
      <c r="M234" s="12">
        <f t="shared" si="394"/>
        <v>0</v>
      </c>
      <c r="N234" s="12">
        <f t="shared" si="394"/>
        <v>0</v>
      </c>
    </row>
    <row r="235" spans="1:14" ht="30" x14ac:dyDescent="0.25">
      <c r="A235" s="9" t="s">
        <v>176</v>
      </c>
      <c r="B235" s="45" t="s">
        <v>181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f t="shared" ref="M235" si="395">+D235+E235+F235+G235+H235+I235+J235+K235+L235</f>
        <v>0</v>
      </c>
      <c r="N235" s="6">
        <f t="shared" ref="N235" si="396">+C235-M235</f>
        <v>0</v>
      </c>
    </row>
    <row r="236" spans="1:14" s="3" customFormat="1" x14ac:dyDescent="0.25">
      <c r="A236" s="4">
        <v>4</v>
      </c>
      <c r="B236" s="43" t="s">
        <v>37</v>
      </c>
      <c r="C236" s="5">
        <f>+C237+C239</f>
        <v>2287377</v>
      </c>
      <c r="D236" s="5">
        <f t="shared" ref="D236:N236" si="397">+D237+D239</f>
        <v>0</v>
      </c>
      <c r="E236" s="5">
        <f t="shared" ref="E236:F236" si="398">+E237+E239</f>
        <v>0</v>
      </c>
      <c r="F236" s="5">
        <f t="shared" si="398"/>
        <v>0</v>
      </c>
      <c r="G236" s="5">
        <f t="shared" ref="G236:H236" si="399">+G237+G239</f>
        <v>0</v>
      </c>
      <c r="H236" s="5">
        <f t="shared" si="399"/>
        <v>0</v>
      </c>
      <c r="I236" s="5">
        <f t="shared" ref="I236:K236" si="400">+I237+I239</f>
        <v>0</v>
      </c>
      <c r="J236" s="5">
        <f t="shared" ref="J236" si="401">+J237+J239</f>
        <v>0</v>
      </c>
      <c r="K236" s="5">
        <f t="shared" si="400"/>
        <v>0</v>
      </c>
      <c r="L236" s="5">
        <f t="shared" ref="L236" si="402">+L237+L239</f>
        <v>0</v>
      </c>
      <c r="M236" s="5">
        <f t="shared" si="397"/>
        <v>0</v>
      </c>
      <c r="N236" s="5">
        <f t="shared" si="397"/>
        <v>2287377</v>
      </c>
    </row>
    <row r="237" spans="1:14" s="3" customFormat="1" x14ac:dyDescent="0.25">
      <c r="A237" s="1">
        <v>4.0999999999999996</v>
      </c>
      <c r="B237" s="44" t="s">
        <v>38</v>
      </c>
      <c r="C237" s="12">
        <f>+C238</f>
        <v>0</v>
      </c>
      <c r="D237" s="12">
        <f t="shared" ref="D237:N237" si="403">+D238</f>
        <v>0</v>
      </c>
      <c r="E237" s="12">
        <f t="shared" si="403"/>
        <v>0</v>
      </c>
      <c r="F237" s="12">
        <f t="shared" si="403"/>
        <v>0</v>
      </c>
      <c r="G237" s="12">
        <f t="shared" si="403"/>
        <v>0</v>
      </c>
      <c r="H237" s="12">
        <f t="shared" si="403"/>
        <v>0</v>
      </c>
      <c r="I237" s="12">
        <f t="shared" si="403"/>
        <v>0</v>
      </c>
      <c r="J237" s="12">
        <f t="shared" si="403"/>
        <v>0</v>
      </c>
      <c r="K237" s="12">
        <f t="shared" si="403"/>
        <v>0</v>
      </c>
      <c r="L237" s="12">
        <f t="shared" si="403"/>
        <v>0</v>
      </c>
      <c r="M237" s="12">
        <f t="shared" si="403"/>
        <v>0</v>
      </c>
      <c r="N237" s="12">
        <f t="shared" si="403"/>
        <v>0</v>
      </c>
    </row>
    <row r="238" spans="1:14" ht="30" x14ac:dyDescent="0.25">
      <c r="A238" s="9" t="s">
        <v>183</v>
      </c>
      <c r="B238" s="45" t="s">
        <v>185</v>
      </c>
      <c r="C238" s="6">
        <v>0</v>
      </c>
      <c r="D238" s="6">
        <f t="shared" ref="D238:I238" si="404">0-C238</f>
        <v>0</v>
      </c>
      <c r="E238" s="6">
        <f t="shared" si="404"/>
        <v>0</v>
      </c>
      <c r="F238" s="6">
        <f t="shared" si="404"/>
        <v>0</v>
      </c>
      <c r="G238" s="6">
        <f t="shared" si="404"/>
        <v>0</v>
      </c>
      <c r="H238" s="6">
        <f t="shared" si="404"/>
        <v>0</v>
      </c>
      <c r="I238" s="6">
        <f t="shared" si="404"/>
        <v>0</v>
      </c>
      <c r="J238" s="6">
        <f>0-H238</f>
        <v>0</v>
      </c>
      <c r="K238" s="6">
        <f>0-I238</f>
        <v>0</v>
      </c>
      <c r="L238" s="6">
        <f>0-K238</f>
        <v>0</v>
      </c>
      <c r="M238" s="6">
        <f t="shared" ref="M238" si="405">+D238+E238+F238+G238+H238+I238+J238+K238+L238</f>
        <v>0</v>
      </c>
      <c r="N238" s="6">
        <f t="shared" ref="N238" si="406">+C238-M238</f>
        <v>0</v>
      </c>
    </row>
    <row r="239" spans="1:14" s="3" customFormat="1" x14ac:dyDescent="0.25">
      <c r="A239" s="1">
        <v>4.4000000000000004</v>
      </c>
      <c r="B239" s="44" t="s">
        <v>17</v>
      </c>
      <c r="C239" s="12">
        <f>+C240+C241+C242</f>
        <v>2287377</v>
      </c>
      <c r="D239" s="12">
        <f t="shared" ref="D239:N239" si="407">+D240+D241+D242</f>
        <v>0</v>
      </c>
      <c r="E239" s="12">
        <f t="shared" ref="E239:F239" si="408">+E240+E241+E242</f>
        <v>0</v>
      </c>
      <c r="F239" s="12">
        <f t="shared" si="408"/>
        <v>0</v>
      </c>
      <c r="G239" s="12">
        <f t="shared" ref="G239:H239" si="409">+G240+G241+G242</f>
        <v>0</v>
      </c>
      <c r="H239" s="12">
        <f t="shared" si="409"/>
        <v>0</v>
      </c>
      <c r="I239" s="12">
        <f t="shared" ref="I239:K239" si="410">+I240+I241+I242</f>
        <v>0</v>
      </c>
      <c r="J239" s="12">
        <f t="shared" ref="J239" si="411">+J240+J241+J242</f>
        <v>0</v>
      </c>
      <c r="K239" s="12">
        <f t="shared" si="410"/>
        <v>0</v>
      </c>
      <c r="L239" s="12">
        <f t="shared" ref="L239" si="412">+L240+L241+L242</f>
        <v>0</v>
      </c>
      <c r="M239" s="12">
        <f t="shared" si="407"/>
        <v>0</v>
      </c>
      <c r="N239" s="12">
        <f t="shared" si="407"/>
        <v>2287377</v>
      </c>
    </row>
    <row r="240" spans="1:14" x14ac:dyDescent="0.25">
      <c r="A240" s="9" t="s">
        <v>188</v>
      </c>
      <c r="B240" s="45" t="s">
        <v>193</v>
      </c>
      <c r="C240" s="6">
        <v>1000000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f t="shared" ref="M240:M242" si="413">+D240+E240+F240+G240+H240+I240+J240+K240+L240</f>
        <v>0</v>
      </c>
      <c r="N240" s="6">
        <f t="shared" ref="N240:N242" si="414">+C240-M240</f>
        <v>1000000</v>
      </c>
    </row>
    <row r="241" spans="1:16" x14ac:dyDescent="0.25">
      <c r="A241" s="9" t="s">
        <v>189</v>
      </c>
      <c r="B241" s="45" t="s">
        <v>194</v>
      </c>
      <c r="C241" s="6">
        <v>1287377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f t="shared" si="413"/>
        <v>0</v>
      </c>
      <c r="N241" s="6">
        <f t="shared" si="414"/>
        <v>1287377</v>
      </c>
    </row>
    <row r="242" spans="1:16" x14ac:dyDescent="0.25">
      <c r="A242" s="9" t="s">
        <v>191</v>
      </c>
      <c r="B242" s="45" t="s">
        <v>196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f t="shared" si="413"/>
        <v>0</v>
      </c>
      <c r="N242" s="6">
        <f t="shared" si="414"/>
        <v>0</v>
      </c>
    </row>
    <row r="243" spans="1:16" s="3" customFormat="1" x14ac:dyDescent="0.25">
      <c r="A243" s="4">
        <v>5</v>
      </c>
      <c r="B243" s="43" t="s">
        <v>18</v>
      </c>
      <c r="C243" s="5">
        <f>+C246+C244</f>
        <v>0</v>
      </c>
      <c r="D243" s="5">
        <f t="shared" ref="D243:N243" si="415">+D246+D244</f>
        <v>0</v>
      </c>
      <c r="E243" s="5">
        <f t="shared" ref="E243:F243" si="416">+E246+E244</f>
        <v>0</v>
      </c>
      <c r="F243" s="5">
        <f t="shared" si="416"/>
        <v>0</v>
      </c>
      <c r="G243" s="5">
        <f t="shared" ref="G243:H243" si="417">+G246+G244</f>
        <v>0</v>
      </c>
      <c r="H243" s="5">
        <f t="shared" si="417"/>
        <v>0</v>
      </c>
      <c r="I243" s="5">
        <f t="shared" ref="I243:K243" si="418">+I246+I244</f>
        <v>0</v>
      </c>
      <c r="J243" s="5">
        <f t="shared" ref="J243" si="419">+J246+J244</f>
        <v>0</v>
      </c>
      <c r="K243" s="5">
        <f t="shared" si="418"/>
        <v>0</v>
      </c>
      <c r="L243" s="5">
        <f t="shared" ref="L243" si="420">+L246+L244</f>
        <v>0</v>
      </c>
      <c r="M243" s="5">
        <f t="shared" si="415"/>
        <v>0</v>
      </c>
      <c r="N243" s="5">
        <f t="shared" si="415"/>
        <v>0</v>
      </c>
    </row>
    <row r="244" spans="1:16" s="3" customFormat="1" x14ac:dyDescent="0.25">
      <c r="A244" s="1">
        <v>5.0999999999999996</v>
      </c>
      <c r="B244" s="44" t="s">
        <v>19</v>
      </c>
      <c r="C244" s="12">
        <f t="shared" ref="C244:L244" si="421">+C245</f>
        <v>0</v>
      </c>
      <c r="D244" s="12">
        <f t="shared" si="421"/>
        <v>0</v>
      </c>
      <c r="E244" s="12">
        <f t="shared" si="421"/>
        <v>0</v>
      </c>
      <c r="F244" s="12">
        <f t="shared" si="421"/>
        <v>0</v>
      </c>
      <c r="G244" s="12">
        <f t="shared" si="421"/>
        <v>0</v>
      </c>
      <c r="H244" s="12">
        <f t="shared" si="421"/>
        <v>0</v>
      </c>
      <c r="I244" s="12">
        <f t="shared" si="421"/>
        <v>0</v>
      </c>
      <c r="J244" s="12">
        <f t="shared" si="421"/>
        <v>0</v>
      </c>
      <c r="K244" s="12">
        <f t="shared" si="421"/>
        <v>0</v>
      </c>
      <c r="L244" s="12">
        <f t="shared" si="421"/>
        <v>0</v>
      </c>
      <c r="M244" s="12">
        <f t="shared" ref="M244:N244" si="422">+M245</f>
        <v>0</v>
      </c>
      <c r="N244" s="12">
        <f t="shared" si="422"/>
        <v>0</v>
      </c>
    </row>
    <row r="245" spans="1:16" x14ac:dyDescent="0.25">
      <c r="A245" s="9" t="s">
        <v>199</v>
      </c>
      <c r="B245" s="45" t="s">
        <v>317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f t="shared" ref="M245" si="423">+D245+E245+F245+G245+H245+I245+J245+K245+L245</f>
        <v>0</v>
      </c>
      <c r="N245" s="6">
        <f t="shared" ref="N245" si="424">+C245-M245</f>
        <v>0</v>
      </c>
    </row>
    <row r="246" spans="1:16" s="3" customFormat="1" x14ac:dyDescent="0.25">
      <c r="A246" s="1">
        <v>5.4</v>
      </c>
      <c r="B246" s="44" t="s">
        <v>20</v>
      </c>
      <c r="C246" s="12">
        <f>+C247</f>
        <v>0</v>
      </c>
      <c r="D246" s="12">
        <f t="shared" ref="D246:N246" si="425">+D247</f>
        <v>0</v>
      </c>
      <c r="E246" s="12">
        <f t="shared" si="425"/>
        <v>0</v>
      </c>
      <c r="F246" s="12">
        <f t="shared" si="425"/>
        <v>0</v>
      </c>
      <c r="G246" s="12">
        <f t="shared" si="425"/>
        <v>0</v>
      </c>
      <c r="H246" s="12">
        <f t="shared" si="425"/>
        <v>0</v>
      </c>
      <c r="I246" s="12">
        <f t="shared" si="425"/>
        <v>0</v>
      </c>
      <c r="J246" s="12">
        <f t="shared" si="425"/>
        <v>0</v>
      </c>
      <c r="K246" s="12">
        <f t="shared" si="425"/>
        <v>0</v>
      </c>
      <c r="L246" s="12">
        <f t="shared" si="425"/>
        <v>0</v>
      </c>
      <c r="M246" s="12">
        <f t="shared" si="425"/>
        <v>0</v>
      </c>
      <c r="N246" s="12">
        <f t="shared" si="425"/>
        <v>0</v>
      </c>
    </row>
    <row r="247" spans="1:16" x14ac:dyDescent="0.25">
      <c r="A247" s="9" t="s">
        <v>208</v>
      </c>
      <c r="B247" s="45" t="s">
        <v>209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f t="shared" ref="M247" si="426">+D247+E247+F247+G247+H247+I247+J247+K247+L247</f>
        <v>0</v>
      </c>
      <c r="N247" s="6">
        <f t="shared" ref="N247" si="427">+C247-M247</f>
        <v>0</v>
      </c>
    </row>
    <row r="248" spans="1:16" s="3" customFormat="1" x14ac:dyDescent="0.25">
      <c r="A248" s="20"/>
      <c r="B248" s="4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6" s="15" customFormat="1" ht="31.5" customHeight="1" x14ac:dyDescent="0.25">
      <c r="A249" s="34" t="s">
        <v>44</v>
      </c>
      <c r="B249" s="34"/>
      <c r="C249" s="30">
        <f t="shared" ref="C249:N249" si="428">+C250+C253+C276+C302+C316</f>
        <v>104275043</v>
      </c>
      <c r="D249" s="30">
        <f t="shared" si="428"/>
        <v>5556187.7300000004</v>
      </c>
      <c r="E249" s="30">
        <f t="shared" ref="E249:F249" si="429">+E250+E253+E276+E302+E316</f>
        <v>7916140.3300000001</v>
      </c>
      <c r="F249" s="30">
        <f t="shared" si="429"/>
        <v>7011021.5200000005</v>
      </c>
      <c r="G249" s="30">
        <f t="shared" ref="G249:H249" si="430">+G250+G253+G276+G302+G316</f>
        <v>0</v>
      </c>
      <c r="H249" s="30">
        <f t="shared" si="430"/>
        <v>0</v>
      </c>
      <c r="I249" s="30">
        <f t="shared" ref="I249:K249" si="431">+I250+I253+I276+I302+I316</f>
        <v>0</v>
      </c>
      <c r="J249" s="30">
        <f t="shared" ref="J249" si="432">+J250+J253+J276+J302+J316</f>
        <v>0</v>
      </c>
      <c r="K249" s="30">
        <f t="shared" si="431"/>
        <v>0</v>
      </c>
      <c r="L249" s="30">
        <f t="shared" ref="L249" si="433">+L250+L253+L276+L302+L316</f>
        <v>0</v>
      </c>
      <c r="M249" s="30">
        <f t="shared" si="428"/>
        <v>20483349.579999998</v>
      </c>
      <c r="N249" s="30">
        <f t="shared" si="428"/>
        <v>83791693.420000002</v>
      </c>
      <c r="O249" s="33"/>
      <c r="P249" s="16"/>
    </row>
    <row r="250" spans="1:16" x14ac:dyDescent="0.25">
      <c r="A250" s="4">
        <v>1</v>
      </c>
      <c r="B250" s="43" t="s">
        <v>1</v>
      </c>
      <c r="C250" s="5">
        <f>+C251</f>
        <v>2600043</v>
      </c>
      <c r="D250" s="5">
        <f t="shared" ref="D250:N250" si="434">+D251</f>
        <v>268606.86</v>
      </c>
      <c r="E250" s="5">
        <f t="shared" si="434"/>
        <v>165373.82999999999</v>
      </c>
      <c r="F250" s="5">
        <f t="shared" si="434"/>
        <v>307472.43</v>
      </c>
      <c r="G250" s="5">
        <f t="shared" si="434"/>
        <v>0</v>
      </c>
      <c r="H250" s="5">
        <f t="shared" si="434"/>
        <v>0</v>
      </c>
      <c r="I250" s="5">
        <f t="shared" si="434"/>
        <v>0</v>
      </c>
      <c r="J250" s="5">
        <f t="shared" si="434"/>
        <v>0</v>
      </c>
      <c r="K250" s="5">
        <f t="shared" si="434"/>
        <v>0</v>
      </c>
      <c r="L250" s="5">
        <f t="shared" si="434"/>
        <v>0</v>
      </c>
      <c r="M250" s="5">
        <f t="shared" si="434"/>
        <v>741453.11999999988</v>
      </c>
      <c r="N250" s="5">
        <f t="shared" si="434"/>
        <v>1858589.8800000001</v>
      </c>
      <c r="O250" s="19"/>
    </row>
    <row r="251" spans="1:16" s="3" customFormat="1" x14ac:dyDescent="0.25">
      <c r="A251" s="1" t="s">
        <v>348</v>
      </c>
      <c r="B251" s="44" t="s">
        <v>351</v>
      </c>
      <c r="C251" s="12">
        <f>+C252</f>
        <v>2600043</v>
      </c>
      <c r="D251" s="12">
        <f t="shared" ref="D251:N251" si="435">+D252</f>
        <v>268606.86</v>
      </c>
      <c r="E251" s="12">
        <f t="shared" si="435"/>
        <v>165373.82999999999</v>
      </c>
      <c r="F251" s="12">
        <f t="shared" si="435"/>
        <v>307472.43</v>
      </c>
      <c r="G251" s="12">
        <f t="shared" si="435"/>
        <v>0</v>
      </c>
      <c r="H251" s="12">
        <f t="shared" si="435"/>
        <v>0</v>
      </c>
      <c r="I251" s="12">
        <f t="shared" si="435"/>
        <v>0</v>
      </c>
      <c r="J251" s="12">
        <f t="shared" si="435"/>
        <v>0</v>
      </c>
      <c r="K251" s="12">
        <f t="shared" si="435"/>
        <v>0</v>
      </c>
      <c r="L251" s="12">
        <f t="shared" si="435"/>
        <v>0</v>
      </c>
      <c r="M251" s="12">
        <f t="shared" si="435"/>
        <v>741453.11999999988</v>
      </c>
      <c r="N251" s="12">
        <f t="shared" si="435"/>
        <v>1858589.8800000001</v>
      </c>
    </row>
    <row r="252" spans="1:16" x14ac:dyDescent="0.25">
      <c r="A252" s="9" t="s">
        <v>349</v>
      </c>
      <c r="B252" s="45" t="s">
        <v>350</v>
      </c>
      <c r="C252" s="6">
        <v>2600043</v>
      </c>
      <c r="D252" s="6">
        <v>268606.86</v>
      </c>
      <c r="E252" s="6">
        <v>165373.82999999999</v>
      </c>
      <c r="F252" s="6">
        <v>307472.43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f t="shared" ref="M252" si="436">+D252+E252+F252+G252+H252+I252+J252+K252+L252</f>
        <v>741453.11999999988</v>
      </c>
      <c r="N252" s="6">
        <f t="shared" ref="N252" si="437">+C252-M252</f>
        <v>1858589.8800000001</v>
      </c>
    </row>
    <row r="253" spans="1:16" s="3" customFormat="1" x14ac:dyDescent="0.25">
      <c r="A253" s="4">
        <v>2</v>
      </c>
      <c r="B253" s="43" t="s">
        <v>6</v>
      </c>
      <c r="C253" s="5">
        <f>+C254+C260+C265+C269+C267+C272</f>
        <v>10685000</v>
      </c>
      <c r="D253" s="5">
        <f t="shared" ref="D253:N253" si="438">+D254+D260+D265+D269+D267+D272</f>
        <v>570137.72</v>
      </c>
      <c r="E253" s="5">
        <f t="shared" ref="E253:F253" si="439">+E254+E260+E265+E269+E267+E272</f>
        <v>347628.22</v>
      </c>
      <c r="F253" s="5">
        <f t="shared" si="439"/>
        <v>562966.02</v>
      </c>
      <c r="G253" s="5">
        <f t="shared" ref="G253:H253" si="440">+G254+G260+G265+G269+G267+G272</f>
        <v>0</v>
      </c>
      <c r="H253" s="5">
        <f t="shared" si="440"/>
        <v>0</v>
      </c>
      <c r="I253" s="5">
        <f t="shared" ref="I253:K253" si="441">+I254+I260+I265+I269+I267+I272</f>
        <v>0</v>
      </c>
      <c r="J253" s="5">
        <f t="shared" ref="J253" si="442">+J254+J260+J265+J269+J267+J272</f>
        <v>0</v>
      </c>
      <c r="K253" s="5">
        <f t="shared" si="441"/>
        <v>0</v>
      </c>
      <c r="L253" s="5">
        <f t="shared" ref="L253" si="443">+L254+L260+L265+L269+L267+L272</f>
        <v>0</v>
      </c>
      <c r="M253" s="5">
        <f t="shared" si="438"/>
        <v>1480731.9599999997</v>
      </c>
      <c r="N253" s="5">
        <f t="shared" si="438"/>
        <v>9204268.040000001</v>
      </c>
    </row>
    <row r="254" spans="1:16" s="3" customFormat="1" ht="30" x14ac:dyDescent="0.25">
      <c r="A254" s="20">
        <v>2.1</v>
      </c>
      <c r="B254" s="44" t="s">
        <v>50</v>
      </c>
      <c r="C254" s="12">
        <f>+C255+C256+C257+C259+C258</f>
        <v>310000</v>
      </c>
      <c r="D254" s="12">
        <f t="shared" ref="D254:N254" si="444">+D255+D256+D257+D259+D258</f>
        <v>0</v>
      </c>
      <c r="E254" s="12">
        <f t="shared" ref="E254:F254" si="445">+E255+E256+E257+E259+E258</f>
        <v>27911.8</v>
      </c>
      <c r="F254" s="12">
        <f t="shared" si="445"/>
        <v>138217.13</v>
      </c>
      <c r="G254" s="12">
        <f t="shared" ref="G254:H254" si="446">+G255+G256+G257+G259+G258</f>
        <v>0</v>
      </c>
      <c r="H254" s="12">
        <f t="shared" si="446"/>
        <v>0</v>
      </c>
      <c r="I254" s="12">
        <f t="shared" ref="I254:K254" si="447">+I255+I256+I257+I259+I258</f>
        <v>0</v>
      </c>
      <c r="J254" s="12">
        <f t="shared" ref="J254" si="448">+J255+J256+J257+J259+J258</f>
        <v>0</v>
      </c>
      <c r="K254" s="12">
        <f t="shared" si="447"/>
        <v>0</v>
      </c>
      <c r="L254" s="12">
        <f t="shared" ref="L254" si="449">+L255+L256+L257+L259+L258</f>
        <v>0</v>
      </c>
      <c r="M254" s="12">
        <f t="shared" si="444"/>
        <v>166128.93</v>
      </c>
      <c r="N254" s="12">
        <f t="shared" si="444"/>
        <v>143871.07</v>
      </c>
    </row>
    <row r="255" spans="1:16" x14ac:dyDescent="0.25">
      <c r="A255" s="9" t="s">
        <v>78</v>
      </c>
      <c r="B255" s="45" t="s">
        <v>84</v>
      </c>
      <c r="C255" s="6">
        <v>80000</v>
      </c>
      <c r="D255" s="6">
        <v>0</v>
      </c>
      <c r="E255" s="6">
        <v>1951</v>
      </c>
      <c r="F255" s="6">
        <v>82722.73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f t="shared" ref="M255:M259" si="450">+D255+E255+F255+G255+H255+I255+J255+K255+L255</f>
        <v>84673.73</v>
      </c>
      <c r="N255" s="6">
        <f t="shared" ref="N255:N259" si="451">+C255-M255</f>
        <v>-4673.7299999999959</v>
      </c>
    </row>
    <row r="256" spans="1:16" x14ac:dyDescent="0.25">
      <c r="A256" s="9" t="s">
        <v>79</v>
      </c>
      <c r="B256" s="45" t="s">
        <v>85</v>
      </c>
      <c r="C256" s="6">
        <v>185000</v>
      </c>
      <c r="D256" s="6">
        <v>0</v>
      </c>
      <c r="E256" s="6">
        <v>25960.799999999999</v>
      </c>
      <c r="F256" s="6">
        <v>55494.400000000001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f t="shared" si="450"/>
        <v>81455.199999999997</v>
      </c>
      <c r="N256" s="6">
        <f t="shared" si="451"/>
        <v>103544.8</v>
      </c>
    </row>
    <row r="257" spans="1:14" ht="30" x14ac:dyDescent="0.25">
      <c r="A257" s="9" t="s">
        <v>80</v>
      </c>
      <c r="B257" s="45" t="s">
        <v>86</v>
      </c>
      <c r="C257" s="6">
        <v>45000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f t="shared" si="450"/>
        <v>0</v>
      </c>
      <c r="N257" s="6">
        <f t="shared" si="451"/>
        <v>45000</v>
      </c>
    </row>
    <row r="258" spans="1:14" x14ac:dyDescent="0.25">
      <c r="A258" s="9" t="s">
        <v>81</v>
      </c>
      <c r="B258" s="45" t="s">
        <v>87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f t="shared" si="450"/>
        <v>0</v>
      </c>
      <c r="N258" s="6">
        <f t="shared" si="451"/>
        <v>0</v>
      </c>
    </row>
    <row r="259" spans="1:14" x14ac:dyDescent="0.25">
      <c r="A259" s="9" t="s">
        <v>82</v>
      </c>
      <c r="B259" s="45" t="s">
        <v>88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f t="shared" si="450"/>
        <v>0</v>
      </c>
      <c r="N259" s="6">
        <f t="shared" si="451"/>
        <v>0</v>
      </c>
    </row>
    <row r="260" spans="1:14" s="3" customFormat="1" x14ac:dyDescent="0.25">
      <c r="A260" s="1">
        <v>2.4</v>
      </c>
      <c r="B260" s="44" t="s">
        <v>29</v>
      </c>
      <c r="C260" s="12">
        <f>+C264+C261+C262+C263</f>
        <v>2500000</v>
      </c>
      <c r="D260" s="12">
        <f t="shared" ref="D260:N260" si="452">+D264+D261+D262+D263</f>
        <v>0</v>
      </c>
      <c r="E260" s="12">
        <f t="shared" ref="E260:F260" si="453">+E264+E261+E262+E263</f>
        <v>0</v>
      </c>
      <c r="F260" s="12">
        <f t="shared" si="453"/>
        <v>0</v>
      </c>
      <c r="G260" s="12">
        <f t="shared" ref="G260:H260" si="454">+G264+G261+G262+G263</f>
        <v>0</v>
      </c>
      <c r="H260" s="12">
        <f t="shared" si="454"/>
        <v>0</v>
      </c>
      <c r="I260" s="12">
        <f t="shared" ref="I260:K260" si="455">+I264+I261+I262+I263</f>
        <v>0</v>
      </c>
      <c r="J260" s="12">
        <f t="shared" ref="J260" si="456">+J264+J261+J262+J263</f>
        <v>0</v>
      </c>
      <c r="K260" s="12">
        <f t="shared" si="455"/>
        <v>0</v>
      </c>
      <c r="L260" s="12">
        <f t="shared" ref="L260" si="457">+L264+L261+L262+L263</f>
        <v>0</v>
      </c>
      <c r="M260" s="12">
        <f t="shared" si="452"/>
        <v>0</v>
      </c>
      <c r="N260" s="12">
        <f t="shared" si="452"/>
        <v>2500000</v>
      </c>
    </row>
    <row r="261" spans="1:14" x14ac:dyDescent="0.25">
      <c r="A261" s="9" t="s">
        <v>92</v>
      </c>
      <c r="B261" s="45" t="s">
        <v>94</v>
      </c>
      <c r="C261" s="6">
        <v>2500000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f t="shared" ref="M261:M264" si="458">+D261+E261+F261+G261+H261+I261+J261+K261+L261</f>
        <v>0</v>
      </c>
      <c r="N261" s="6">
        <f t="shared" ref="N261:N264" si="459">+C261-M261</f>
        <v>2500000</v>
      </c>
    </row>
    <row r="262" spans="1:14" x14ac:dyDescent="0.25">
      <c r="A262" s="9" t="s">
        <v>258</v>
      </c>
      <c r="B262" s="45" t="s">
        <v>289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f t="shared" si="458"/>
        <v>0</v>
      </c>
      <c r="N262" s="6">
        <f t="shared" si="459"/>
        <v>0</v>
      </c>
    </row>
    <row r="263" spans="1:14" x14ac:dyDescent="0.25">
      <c r="A263" s="9" t="s">
        <v>259</v>
      </c>
      <c r="B263" s="45" t="s">
        <v>290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f t="shared" si="458"/>
        <v>0</v>
      </c>
      <c r="N263" s="6">
        <f t="shared" si="459"/>
        <v>0</v>
      </c>
    </row>
    <row r="264" spans="1:14" x14ac:dyDescent="0.25">
      <c r="A264" s="9" t="s">
        <v>93</v>
      </c>
      <c r="B264" s="45" t="s">
        <v>95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f t="shared" si="458"/>
        <v>0</v>
      </c>
      <c r="N264" s="6">
        <f t="shared" si="459"/>
        <v>0</v>
      </c>
    </row>
    <row r="265" spans="1:14" s="3" customFormat="1" x14ac:dyDescent="0.25">
      <c r="A265" s="1">
        <v>2.6</v>
      </c>
      <c r="B265" s="44" t="s">
        <v>8</v>
      </c>
      <c r="C265" s="12">
        <f>+C266</f>
        <v>7450000</v>
      </c>
      <c r="D265" s="12">
        <f t="shared" ref="D265:N265" si="460">+D266</f>
        <v>570137.72</v>
      </c>
      <c r="E265" s="12">
        <f t="shared" si="460"/>
        <v>319716.42</v>
      </c>
      <c r="F265" s="12">
        <f t="shared" si="460"/>
        <v>424748.89</v>
      </c>
      <c r="G265" s="12">
        <f t="shared" si="460"/>
        <v>0</v>
      </c>
      <c r="H265" s="12">
        <f t="shared" si="460"/>
        <v>0</v>
      </c>
      <c r="I265" s="12">
        <f t="shared" si="460"/>
        <v>0</v>
      </c>
      <c r="J265" s="12">
        <f t="shared" si="460"/>
        <v>0</v>
      </c>
      <c r="K265" s="12">
        <f t="shared" si="460"/>
        <v>0</v>
      </c>
      <c r="L265" s="12">
        <f t="shared" si="460"/>
        <v>0</v>
      </c>
      <c r="M265" s="12">
        <f t="shared" si="460"/>
        <v>1314603.0299999998</v>
      </c>
      <c r="N265" s="12">
        <f t="shared" si="460"/>
        <v>6135396.9700000007</v>
      </c>
    </row>
    <row r="266" spans="1:14" x14ac:dyDescent="0.25">
      <c r="A266" s="9" t="s">
        <v>98</v>
      </c>
      <c r="B266" s="45" t="s">
        <v>8</v>
      </c>
      <c r="C266" s="6">
        <v>7450000</v>
      </c>
      <c r="D266" s="6">
        <v>570137.72</v>
      </c>
      <c r="E266" s="6">
        <v>319716.42</v>
      </c>
      <c r="F266" s="6">
        <v>424748.89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f t="shared" ref="M266" si="461">+D266+E266+F266+G266+H266+I266+J266+K266+L266</f>
        <v>1314603.0299999998</v>
      </c>
      <c r="N266" s="6">
        <f t="shared" ref="N266" si="462">+C266-M266</f>
        <v>6135396.9700000007</v>
      </c>
    </row>
    <row r="267" spans="1:14" s="3" customFormat="1" x14ac:dyDescent="0.25">
      <c r="A267" s="1" t="s">
        <v>291</v>
      </c>
      <c r="B267" s="44" t="s">
        <v>31</v>
      </c>
      <c r="C267" s="12">
        <f t="shared" ref="C267:L267" si="463">+C268</f>
        <v>50000</v>
      </c>
      <c r="D267" s="12">
        <f t="shared" si="463"/>
        <v>0</v>
      </c>
      <c r="E267" s="12">
        <f t="shared" si="463"/>
        <v>0</v>
      </c>
      <c r="F267" s="12">
        <f t="shared" si="463"/>
        <v>0</v>
      </c>
      <c r="G267" s="12">
        <f t="shared" si="463"/>
        <v>0</v>
      </c>
      <c r="H267" s="12">
        <f t="shared" si="463"/>
        <v>0</v>
      </c>
      <c r="I267" s="12">
        <f t="shared" si="463"/>
        <v>0</v>
      </c>
      <c r="J267" s="12">
        <f t="shared" si="463"/>
        <v>0</v>
      </c>
      <c r="K267" s="12">
        <f t="shared" si="463"/>
        <v>0</v>
      </c>
      <c r="L267" s="12">
        <f t="shared" si="463"/>
        <v>0</v>
      </c>
      <c r="M267" s="12">
        <f t="shared" ref="M267:N267" si="464">+M268</f>
        <v>0</v>
      </c>
      <c r="N267" s="12">
        <f t="shared" si="464"/>
        <v>50000</v>
      </c>
    </row>
    <row r="268" spans="1:14" x14ac:dyDescent="0.25">
      <c r="A268" s="9" t="s">
        <v>99</v>
      </c>
      <c r="B268" s="45" t="s">
        <v>102</v>
      </c>
      <c r="C268" s="6">
        <v>50000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f t="shared" ref="M268" si="465">+D268+E268+F268+G268+H268+I268+J268+K268+L268</f>
        <v>0</v>
      </c>
      <c r="N268" s="6">
        <f t="shared" ref="N268" si="466">+C268-M268</f>
        <v>50000</v>
      </c>
    </row>
    <row r="269" spans="1:14" s="3" customFormat="1" x14ac:dyDescent="0.25">
      <c r="A269" s="1">
        <v>2.8</v>
      </c>
      <c r="B269" s="44" t="s">
        <v>9</v>
      </c>
      <c r="C269" s="12">
        <f>+C271+C270</f>
        <v>360000</v>
      </c>
      <c r="D269" s="12">
        <f t="shared" ref="D269:N269" si="467">+D271+D270</f>
        <v>0</v>
      </c>
      <c r="E269" s="12">
        <f t="shared" ref="E269:F269" si="468">+E271+E270</f>
        <v>0</v>
      </c>
      <c r="F269" s="12">
        <f t="shared" si="468"/>
        <v>0</v>
      </c>
      <c r="G269" s="12">
        <f t="shared" ref="G269:H269" si="469">+G271+G270</f>
        <v>0</v>
      </c>
      <c r="H269" s="12">
        <f t="shared" si="469"/>
        <v>0</v>
      </c>
      <c r="I269" s="12">
        <f t="shared" ref="I269:K269" si="470">+I271+I270</f>
        <v>0</v>
      </c>
      <c r="J269" s="12">
        <f t="shared" ref="J269" si="471">+J271+J270</f>
        <v>0</v>
      </c>
      <c r="K269" s="12">
        <f t="shared" si="470"/>
        <v>0</v>
      </c>
      <c r="L269" s="12">
        <f t="shared" ref="L269" si="472">+L271+L270</f>
        <v>0</v>
      </c>
      <c r="M269" s="12">
        <f t="shared" si="467"/>
        <v>0</v>
      </c>
      <c r="N269" s="12">
        <f t="shared" si="467"/>
        <v>360000</v>
      </c>
    </row>
    <row r="270" spans="1:14" x14ac:dyDescent="0.25">
      <c r="A270" s="9" t="s">
        <v>292</v>
      </c>
      <c r="B270" s="45" t="s">
        <v>293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f t="shared" ref="M270:M271" si="473">+D270+E270+F270+G270+H270+I270+J270+K270+L270</f>
        <v>0</v>
      </c>
      <c r="N270" s="6">
        <f t="shared" ref="N270:N271" si="474">+C270-M270</f>
        <v>0</v>
      </c>
    </row>
    <row r="271" spans="1:14" x14ac:dyDescent="0.25">
      <c r="A271" s="9" t="s">
        <v>105</v>
      </c>
      <c r="B271" s="45" t="s">
        <v>107</v>
      </c>
      <c r="C271" s="6">
        <v>360000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f t="shared" si="473"/>
        <v>0</v>
      </c>
      <c r="N271" s="6">
        <f t="shared" si="474"/>
        <v>360000</v>
      </c>
    </row>
    <row r="272" spans="1:14" s="3" customFormat="1" x14ac:dyDescent="0.25">
      <c r="A272" s="1" t="s">
        <v>294</v>
      </c>
      <c r="B272" s="46" t="s">
        <v>295</v>
      </c>
      <c r="C272" s="12">
        <f>+C274+C273+C275</f>
        <v>15000</v>
      </c>
      <c r="D272" s="12">
        <f t="shared" ref="D272:N272" si="475">+D274+D273+D275</f>
        <v>0</v>
      </c>
      <c r="E272" s="12">
        <f t="shared" ref="E272:F272" si="476">+E274+E273+E275</f>
        <v>0</v>
      </c>
      <c r="F272" s="12">
        <f t="shared" si="476"/>
        <v>0</v>
      </c>
      <c r="G272" s="12">
        <f t="shared" ref="G272:H272" si="477">+G274+G273+G275</f>
        <v>0</v>
      </c>
      <c r="H272" s="12">
        <f t="shared" si="477"/>
        <v>0</v>
      </c>
      <c r="I272" s="12">
        <f t="shared" ref="I272:K272" si="478">+I274+I273+I275</f>
        <v>0</v>
      </c>
      <c r="J272" s="12">
        <f t="shared" ref="J272" si="479">+J274+J273+J275</f>
        <v>0</v>
      </c>
      <c r="K272" s="12">
        <f t="shared" si="478"/>
        <v>0</v>
      </c>
      <c r="L272" s="12">
        <f t="shared" ref="L272" si="480">+L274+L273+L275</f>
        <v>0</v>
      </c>
      <c r="M272" s="12">
        <f t="shared" si="475"/>
        <v>0</v>
      </c>
      <c r="N272" s="12">
        <f t="shared" si="475"/>
        <v>15000</v>
      </c>
    </row>
    <row r="273" spans="1:14" x14ac:dyDescent="0.25">
      <c r="A273" s="9" t="s">
        <v>109</v>
      </c>
      <c r="B273" s="46" t="s">
        <v>296</v>
      </c>
      <c r="C273" s="6">
        <v>15000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f t="shared" ref="M273:M275" si="481">+D273+E273+F273+G273+H273+I273+J273+K273+L273</f>
        <v>0</v>
      </c>
      <c r="N273" s="6">
        <f t="shared" ref="N273:N275" si="482">+C273-M273</f>
        <v>15000</v>
      </c>
    </row>
    <row r="274" spans="1:14" x14ac:dyDescent="0.25">
      <c r="A274" s="9" t="s">
        <v>110</v>
      </c>
      <c r="B274" s="46" t="s">
        <v>297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f t="shared" si="481"/>
        <v>0</v>
      </c>
      <c r="N274" s="6">
        <f t="shared" si="482"/>
        <v>0</v>
      </c>
    </row>
    <row r="275" spans="1:14" ht="45" x14ac:dyDescent="0.25">
      <c r="A275" s="9" t="s">
        <v>111</v>
      </c>
      <c r="B275" s="46" t="s">
        <v>298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f t="shared" si="481"/>
        <v>0</v>
      </c>
      <c r="N275" s="6">
        <f t="shared" si="482"/>
        <v>0</v>
      </c>
    </row>
    <row r="276" spans="1:14" s="3" customFormat="1" x14ac:dyDescent="0.25">
      <c r="A276" s="4">
        <v>3</v>
      </c>
      <c r="B276" s="43" t="s">
        <v>10</v>
      </c>
      <c r="C276" s="5">
        <f t="shared" ref="C276:N276" si="483">+C277+C282+C287+C289+C299+C297+C280</f>
        <v>79656000</v>
      </c>
      <c r="D276" s="5">
        <f t="shared" si="483"/>
        <v>4717443.1500000004</v>
      </c>
      <c r="E276" s="5">
        <f t="shared" ref="E276:F276" si="484">+E277+E282+E287+E289+E299+E297+E280</f>
        <v>7403138.2800000003</v>
      </c>
      <c r="F276" s="5">
        <f t="shared" si="484"/>
        <v>6140583.0700000003</v>
      </c>
      <c r="G276" s="5">
        <f t="shared" ref="G276:H276" si="485">+G277+G282+G287+G289+G299+G297+G280</f>
        <v>0</v>
      </c>
      <c r="H276" s="5">
        <f t="shared" si="485"/>
        <v>0</v>
      </c>
      <c r="I276" s="5">
        <f t="shared" ref="I276:K276" si="486">+I277+I282+I287+I289+I299+I297+I280</f>
        <v>0</v>
      </c>
      <c r="J276" s="5">
        <f t="shared" ref="J276" si="487">+J277+J282+J287+J289+J299+J297+J280</f>
        <v>0</v>
      </c>
      <c r="K276" s="5">
        <f t="shared" si="486"/>
        <v>0</v>
      </c>
      <c r="L276" s="5">
        <f t="shared" ref="L276" si="488">+L277+L282+L287+L289+L299+L297+L280</f>
        <v>0</v>
      </c>
      <c r="M276" s="5">
        <f t="shared" si="483"/>
        <v>18261164.5</v>
      </c>
      <c r="N276" s="5">
        <f t="shared" si="483"/>
        <v>61394835.5</v>
      </c>
    </row>
    <row r="277" spans="1:14" s="3" customFormat="1" x14ac:dyDescent="0.25">
      <c r="A277" s="1">
        <v>3.1</v>
      </c>
      <c r="B277" s="44" t="s">
        <v>11</v>
      </c>
      <c r="C277" s="12">
        <f>+C278+C279</f>
        <v>30000000</v>
      </c>
      <c r="D277" s="12">
        <f t="shared" ref="D277:N277" si="489">+D278+D279</f>
        <v>2578432.14</v>
      </c>
      <c r="E277" s="12">
        <f t="shared" ref="E277:F277" si="490">+E278+E279</f>
        <v>3424635</v>
      </c>
      <c r="F277" s="12">
        <f t="shared" si="490"/>
        <v>2840534.54</v>
      </c>
      <c r="G277" s="12">
        <f t="shared" ref="G277:H277" si="491">+G278+G279</f>
        <v>0</v>
      </c>
      <c r="H277" s="12">
        <f t="shared" si="491"/>
        <v>0</v>
      </c>
      <c r="I277" s="12">
        <f t="shared" ref="I277:K277" si="492">+I278+I279</f>
        <v>0</v>
      </c>
      <c r="J277" s="12">
        <f t="shared" ref="J277" si="493">+J278+J279</f>
        <v>0</v>
      </c>
      <c r="K277" s="12">
        <f t="shared" si="492"/>
        <v>0</v>
      </c>
      <c r="L277" s="12">
        <f t="shared" ref="L277" si="494">+L278+L279</f>
        <v>0</v>
      </c>
      <c r="M277" s="12">
        <f t="shared" si="489"/>
        <v>8843601.6799999997</v>
      </c>
      <c r="N277" s="12">
        <f t="shared" si="489"/>
        <v>21156398.32</v>
      </c>
    </row>
    <row r="278" spans="1:14" x14ac:dyDescent="0.25">
      <c r="A278" s="9" t="s">
        <v>119</v>
      </c>
      <c r="B278" s="45" t="s">
        <v>121</v>
      </c>
      <c r="C278" s="6">
        <v>30000000</v>
      </c>
      <c r="D278" s="6">
        <v>2578432.14</v>
      </c>
      <c r="E278" s="6">
        <v>3424635</v>
      </c>
      <c r="F278" s="6">
        <v>2840534.54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f t="shared" ref="M278:M279" si="495">+D278+E278+F278+G278+H278+I278+J278+K278+L278</f>
        <v>8843601.6799999997</v>
      </c>
      <c r="N278" s="6">
        <f t="shared" ref="N278:N279" si="496">+C278-M278</f>
        <v>21156398.32</v>
      </c>
    </row>
    <row r="279" spans="1:14" x14ac:dyDescent="0.25">
      <c r="A279" s="9" t="s">
        <v>120</v>
      </c>
      <c r="B279" s="46" t="s">
        <v>122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f t="shared" si="495"/>
        <v>0</v>
      </c>
      <c r="N279" s="6">
        <f t="shared" si="496"/>
        <v>0</v>
      </c>
    </row>
    <row r="280" spans="1:14" s="3" customFormat="1" x14ac:dyDescent="0.25">
      <c r="A280" s="1">
        <v>3.2</v>
      </c>
      <c r="B280" s="44" t="s">
        <v>12</v>
      </c>
      <c r="C280" s="12">
        <f>+C281</f>
        <v>50000</v>
      </c>
      <c r="D280" s="12">
        <f t="shared" ref="D280:N280" si="497">+D281</f>
        <v>0</v>
      </c>
      <c r="E280" s="12">
        <f t="shared" si="497"/>
        <v>0</v>
      </c>
      <c r="F280" s="12">
        <f t="shared" si="497"/>
        <v>3158.68</v>
      </c>
      <c r="G280" s="12">
        <f t="shared" si="497"/>
        <v>0</v>
      </c>
      <c r="H280" s="12">
        <f t="shared" si="497"/>
        <v>0</v>
      </c>
      <c r="I280" s="12">
        <f t="shared" si="497"/>
        <v>0</v>
      </c>
      <c r="J280" s="12">
        <f t="shared" si="497"/>
        <v>0</v>
      </c>
      <c r="K280" s="12">
        <f t="shared" si="497"/>
        <v>0</v>
      </c>
      <c r="L280" s="12">
        <f t="shared" si="497"/>
        <v>0</v>
      </c>
      <c r="M280" s="12">
        <f t="shared" si="497"/>
        <v>3158.68</v>
      </c>
      <c r="N280" s="12">
        <f t="shared" si="497"/>
        <v>46841.32</v>
      </c>
    </row>
    <row r="281" spans="1:14" ht="30" x14ac:dyDescent="0.25">
      <c r="A281" s="9" t="s">
        <v>124</v>
      </c>
      <c r="B281" s="45" t="s">
        <v>128</v>
      </c>
      <c r="C281" s="6">
        <v>50000</v>
      </c>
      <c r="D281" s="6">
        <v>0</v>
      </c>
      <c r="E281" s="6">
        <v>0</v>
      </c>
      <c r="F281" s="6">
        <v>3158.68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f t="shared" ref="M281" si="498">+D281+E281+F281+G281+H281+I281+J281+K281+L281</f>
        <v>3158.68</v>
      </c>
      <c r="N281" s="6">
        <f t="shared" ref="N281" si="499">+C281-M281</f>
        <v>46841.32</v>
      </c>
    </row>
    <row r="282" spans="1:14" s="3" customFormat="1" x14ac:dyDescent="0.25">
      <c r="A282" s="1">
        <v>3.3</v>
      </c>
      <c r="B282" s="44" t="s">
        <v>33</v>
      </c>
      <c r="C282" s="12">
        <f>+C283+C285+C284+C286</f>
        <v>31685000</v>
      </c>
      <c r="D282" s="12">
        <f t="shared" ref="D282:N282" si="500">+D283+D285+D284+D286</f>
        <v>2118525</v>
      </c>
      <c r="E282" s="12">
        <f t="shared" ref="E282:F282" si="501">+E283+E285+E284+E286</f>
        <v>2036667</v>
      </c>
      <c r="F282" s="12">
        <f t="shared" si="501"/>
        <v>2081377</v>
      </c>
      <c r="G282" s="12">
        <f t="shared" ref="G282:H282" si="502">+G283+G285+G284+G286</f>
        <v>0</v>
      </c>
      <c r="H282" s="12">
        <f t="shared" si="502"/>
        <v>0</v>
      </c>
      <c r="I282" s="12">
        <f t="shared" ref="I282:K282" si="503">+I283+I285+I284+I286</f>
        <v>0</v>
      </c>
      <c r="J282" s="12">
        <f t="shared" ref="J282" si="504">+J283+J285+J284+J286</f>
        <v>0</v>
      </c>
      <c r="K282" s="12">
        <f t="shared" si="503"/>
        <v>0</v>
      </c>
      <c r="L282" s="12">
        <f t="shared" ref="L282" si="505">+L283+L285+L284+L286</f>
        <v>0</v>
      </c>
      <c r="M282" s="12">
        <f t="shared" si="500"/>
        <v>6236569</v>
      </c>
      <c r="N282" s="12">
        <f t="shared" si="500"/>
        <v>25448431</v>
      </c>
    </row>
    <row r="283" spans="1:14" ht="30" x14ac:dyDescent="0.25">
      <c r="A283" s="9" t="s">
        <v>133</v>
      </c>
      <c r="B283" s="45" t="s">
        <v>140</v>
      </c>
      <c r="C283" s="6">
        <v>31400000</v>
      </c>
      <c r="D283" s="6">
        <v>2118525</v>
      </c>
      <c r="E283" s="6">
        <v>2036667</v>
      </c>
      <c r="F283" s="6">
        <v>2081377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f t="shared" ref="M283:M284" si="506">+D283+E283+F283+G283+H283+I283+J283+K283+L283</f>
        <v>6236569</v>
      </c>
      <c r="N283" s="6">
        <f t="shared" ref="N283:N284" si="507">+C283-M283</f>
        <v>25163431</v>
      </c>
    </row>
    <row r="284" spans="1:14" x14ac:dyDescent="0.25">
      <c r="A284" s="9" t="s">
        <v>134</v>
      </c>
      <c r="B284" s="45" t="s">
        <v>241</v>
      </c>
      <c r="C284" s="6">
        <v>285000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f t="shared" si="506"/>
        <v>0</v>
      </c>
      <c r="N284" s="6">
        <f t="shared" si="507"/>
        <v>285000</v>
      </c>
    </row>
    <row r="285" spans="1:14" ht="30" x14ac:dyDescent="0.25">
      <c r="A285" s="9" t="s">
        <v>135</v>
      </c>
      <c r="B285" s="45" t="s">
        <v>142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f t="shared" ref="M285:M286" si="508">+D285+E285+F285+G285+H285+I285+J285+K285+L285</f>
        <v>0</v>
      </c>
      <c r="N285" s="6">
        <f t="shared" ref="N285:N286" si="509">+C285-M285</f>
        <v>0</v>
      </c>
    </row>
    <row r="286" spans="1:14" x14ac:dyDescent="0.25">
      <c r="A286" s="9" t="s">
        <v>137</v>
      </c>
      <c r="B286" s="46" t="s">
        <v>144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f t="shared" si="508"/>
        <v>0</v>
      </c>
      <c r="N286" s="6">
        <f t="shared" si="509"/>
        <v>0</v>
      </c>
    </row>
    <row r="287" spans="1:14" s="3" customFormat="1" x14ac:dyDescent="0.25">
      <c r="A287" s="1">
        <v>3.4</v>
      </c>
      <c r="B287" s="44" t="s">
        <v>34</v>
      </c>
      <c r="C287" s="12">
        <f>+C288</f>
        <v>6000</v>
      </c>
      <c r="D287" s="12">
        <f t="shared" ref="D287:N287" si="510">+D288</f>
        <v>0</v>
      </c>
      <c r="E287" s="12">
        <f t="shared" si="510"/>
        <v>0</v>
      </c>
      <c r="F287" s="12">
        <f t="shared" si="510"/>
        <v>0</v>
      </c>
      <c r="G287" s="12">
        <f t="shared" si="510"/>
        <v>0</v>
      </c>
      <c r="H287" s="12">
        <f t="shared" si="510"/>
        <v>0</v>
      </c>
      <c r="I287" s="12">
        <f t="shared" si="510"/>
        <v>0</v>
      </c>
      <c r="J287" s="12">
        <f t="shared" si="510"/>
        <v>0</v>
      </c>
      <c r="K287" s="12">
        <f t="shared" si="510"/>
        <v>0</v>
      </c>
      <c r="L287" s="12">
        <f t="shared" si="510"/>
        <v>0</v>
      </c>
      <c r="M287" s="12">
        <f t="shared" si="510"/>
        <v>0</v>
      </c>
      <c r="N287" s="12">
        <f t="shared" si="510"/>
        <v>6000</v>
      </c>
    </row>
    <row r="288" spans="1:14" x14ac:dyDescent="0.25">
      <c r="A288" s="9" t="s">
        <v>145</v>
      </c>
      <c r="B288" s="45" t="s">
        <v>147</v>
      </c>
      <c r="C288" s="6">
        <v>6000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f t="shared" ref="M288" si="511">+D288+E288+F288+G288+H288+I288+J288+K288+L288</f>
        <v>0</v>
      </c>
      <c r="N288" s="6">
        <f t="shared" ref="N288" si="512">+C288-M288</f>
        <v>6000</v>
      </c>
    </row>
    <row r="289" spans="1:14" s="3" customFormat="1" x14ac:dyDescent="0.25">
      <c r="A289" s="1">
        <v>3.5</v>
      </c>
      <c r="B289" s="44" t="s">
        <v>35</v>
      </c>
      <c r="C289" s="12">
        <f>+C290+C293+C296+C291+C292+C294+C295</f>
        <v>17200000</v>
      </c>
      <c r="D289" s="12">
        <f t="shared" ref="D289:N289" si="513">+D290+D293+D296+D291+D292+D294+D295</f>
        <v>20486.009999999998</v>
      </c>
      <c r="E289" s="12">
        <f t="shared" ref="E289:F289" si="514">+E290+E293+E296+E291+E292+E294+E295</f>
        <v>1941836.28</v>
      </c>
      <c r="F289" s="12">
        <f t="shared" si="514"/>
        <v>1184156.8500000001</v>
      </c>
      <c r="G289" s="12">
        <f t="shared" ref="G289:H289" si="515">+G290+G293+G296+G291+G292+G294+G295</f>
        <v>0</v>
      </c>
      <c r="H289" s="12">
        <f t="shared" si="515"/>
        <v>0</v>
      </c>
      <c r="I289" s="12">
        <f t="shared" ref="I289:K289" si="516">+I290+I293+I296+I291+I292+I294+I295</f>
        <v>0</v>
      </c>
      <c r="J289" s="12">
        <f t="shared" ref="J289" si="517">+J290+J293+J296+J291+J292+J294+J295</f>
        <v>0</v>
      </c>
      <c r="K289" s="12">
        <f t="shared" si="516"/>
        <v>0</v>
      </c>
      <c r="L289" s="12">
        <f t="shared" ref="L289" si="518">+L290+L293+L296+L291+L292+L294+L295</f>
        <v>0</v>
      </c>
      <c r="M289" s="12">
        <f t="shared" si="513"/>
        <v>3146479.14</v>
      </c>
      <c r="N289" s="12">
        <f t="shared" si="513"/>
        <v>14053520.859999999</v>
      </c>
    </row>
    <row r="290" spans="1:14" x14ac:dyDescent="0.25">
      <c r="A290" s="9" t="s">
        <v>149</v>
      </c>
      <c r="B290" s="45" t="s">
        <v>154</v>
      </c>
      <c r="C290" s="6">
        <v>3800000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f t="shared" ref="M290:M296" si="519">+D290+E290+F290+G290+H290+I290+J290+K290+L290</f>
        <v>0</v>
      </c>
      <c r="N290" s="6">
        <f t="shared" ref="N290:N296" si="520">+C290-M290</f>
        <v>3800000</v>
      </c>
    </row>
    <row r="291" spans="1:14" ht="45" x14ac:dyDescent="0.25">
      <c r="A291" s="9" t="s">
        <v>233</v>
      </c>
      <c r="B291" s="45" t="s">
        <v>234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f t="shared" si="519"/>
        <v>0</v>
      </c>
      <c r="N291" s="6">
        <f t="shared" si="520"/>
        <v>0</v>
      </c>
    </row>
    <row r="292" spans="1:14" ht="30" x14ac:dyDescent="0.25">
      <c r="A292" s="9" t="s">
        <v>271</v>
      </c>
      <c r="B292" s="46" t="s">
        <v>273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f t="shared" si="519"/>
        <v>0</v>
      </c>
      <c r="N292" s="6">
        <f t="shared" si="520"/>
        <v>0</v>
      </c>
    </row>
    <row r="293" spans="1:14" x14ac:dyDescent="0.25">
      <c r="A293" s="9" t="s">
        <v>150</v>
      </c>
      <c r="B293" s="45" t="s">
        <v>155</v>
      </c>
      <c r="C293" s="6">
        <v>2900000</v>
      </c>
      <c r="D293" s="6">
        <v>20486.009999999998</v>
      </c>
      <c r="E293" s="6">
        <v>389625.44</v>
      </c>
      <c r="F293" s="6">
        <v>221213.01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f t="shared" si="519"/>
        <v>631324.46</v>
      </c>
      <c r="N293" s="6">
        <f t="shared" si="520"/>
        <v>2268675.54</v>
      </c>
    </row>
    <row r="294" spans="1:14" x14ac:dyDescent="0.25">
      <c r="A294" s="9" t="s">
        <v>274</v>
      </c>
      <c r="B294" s="46" t="s">
        <v>275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f t="shared" si="519"/>
        <v>0</v>
      </c>
      <c r="N294" s="6">
        <f t="shared" si="520"/>
        <v>0</v>
      </c>
    </row>
    <row r="295" spans="1:14" ht="30" x14ac:dyDescent="0.25">
      <c r="A295" s="9" t="s">
        <v>151</v>
      </c>
      <c r="B295" s="46" t="s">
        <v>156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f t="shared" si="519"/>
        <v>0</v>
      </c>
      <c r="N295" s="6">
        <f t="shared" si="520"/>
        <v>0</v>
      </c>
    </row>
    <row r="296" spans="1:14" x14ac:dyDescent="0.25">
      <c r="A296" s="9" t="s">
        <v>152</v>
      </c>
      <c r="B296" s="45" t="s">
        <v>157</v>
      </c>
      <c r="C296" s="6">
        <v>10500000</v>
      </c>
      <c r="D296" s="6">
        <v>0</v>
      </c>
      <c r="E296" s="6">
        <v>1552210.84</v>
      </c>
      <c r="F296" s="6">
        <v>962943.84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f t="shared" si="519"/>
        <v>2515154.6800000002</v>
      </c>
      <c r="N296" s="6">
        <f t="shared" si="520"/>
        <v>7984845.3200000003</v>
      </c>
    </row>
    <row r="297" spans="1:14" s="3" customFormat="1" x14ac:dyDescent="0.25">
      <c r="A297" s="1" t="s">
        <v>299</v>
      </c>
      <c r="B297" s="46" t="s">
        <v>36</v>
      </c>
      <c r="C297" s="12">
        <f>+C298</f>
        <v>0</v>
      </c>
      <c r="D297" s="12">
        <f t="shared" ref="D297:N297" si="521">+D298</f>
        <v>0</v>
      </c>
      <c r="E297" s="12">
        <f t="shared" si="521"/>
        <v>0</v>
      </c>
      <c r="F297" s="12">
        <f t="shared" si="521"/>
        <v>0</v>
      </c>
      <c r="G297" s="12">
        <f t="shared" si="521"/>
        <v>0</v>
      </c>
      <c r="H297" s="12">
        <f t="shared" si="521"/>
        <v>0</v>
      </c>
      <c r="I297" s="12">
        <f t="shared" si="521"/>
        <v>0</v>
      </c>
      <c r="J297" s="12">
        <f t="shared" si="521"/>
        <v>0</v>
      </c>
      <c r="K297" s="12">
        <f t="shared" si="521"/>
        <v>0</v>
      </c>
      <c r="L297" s="12">
        <f t="shared" si="521"/>
        <v>0</v>
      </c>
      <c r="M297" s="12">
        <f t="shared" si="521"/>
        <v>0</v>
      </c>
      <c r="N297" s="12">
        <f t="shared" si="521"/>
        <v>0</v>
      </c>
    </row>
    <row r="298" spans="1:14" ht="30" x14ac:dyDescent="0.25">
      <c r="A298" s="9" t="s">
        <v>159</v>
      </c>
      <c r="B298" s="46" t="s">
        <v>160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f t="shared" ref="M298" si="522">+D298+E298+F298+G298+H298+I298+J298+K298+L298</f>
        <v>0</v>
      </c>
      <c r="N298" s="6">
        <f t="shared" ref="N298" si="523">+C298-M298</f>
        <v>0</v>
      </c>
    </row>
    <row r="299" spans="1:14" s="3" customFormat="1" x14ac:dyDescent="0.25">
      <c r="A299" s="1">
        <v>3.9</v>
      </c>
      <c r="B299" s="44" t="s">
        <v>15</v>
      </c>
      <c r="C299" s="12">
        <f>+C300+C301</f>
        <v>715000</v>
      </c>
      <c r="D299" s="12">
        <f t="shared" ref="D299:N299" si="524">+D300+D301</f>
        <v>0</v>
      </c>
      <c r="E299" s="12">
        <f t="shared" ref="E299:F299" si="525">+E300+E301</f>
        <v>0</v>
      </c>
      <c r="F299" s="12">
        <f t="shared" si="525"/>
        <v>31356</v>
      </c>
      <c r="G299" s="12">
        <f t="shared" ref="G299:H299" si="526">+G300+G301</f>
        <v>0</v>
      </c>
      <c r="H299" s="12">
        <f t="shared" si="526"/>
        <v>0</v>
      </c>
      <c r="I299" s="12">
        <f t="shared" ref="I299:K299" si="527">+I300+I301</f>
        <v>0</v>
      </c>
      <c r="J299" s="12">
        <f t="shared" ref="J299" si="528">+J300+J301</f>
        <v>0</v>
      </c>
      <c r="K299" s="12">
        <f t="shared" si="527"/>
        <v>0</v>
      </c>
      <c r="L299" s="12">
        <f t="shared" ref="L299" si="529">+L300+L301</f>
        <v>0</v>
      </c>
      <c r="M299" s="12">
        <f t="shared" si="524"/>
        <v>31356</v>
      </c>
      <c r="N299" s="12">
        <f t="shared" si="524"/>
        <v>683644</v>
      </c>
    </row>
    <row r="300" spans="1:14" x14ac:dyDescent="0.25">
      <c r="A300" s="9" t="s">
        <v>173</v>
      </c>
      <c r="B300" s="45" t="s">
        <v>178</v>
      </c>
      <c r="C300" s="6">
        <v>15000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f t="shared" ref="M300:M301" si="530">+D300+E300+F300+G300+H300+I300+J300+K300+L300</f>
        <v>0</v>
      </c>
      <c r="N300" s="6">
        <f t="shared" ref="N300:N301" si="531">+C300-M300</f>
        <v>15000</v>
      </c>
    </row>
    <row r="301" spans="1:14" x14ac:dyDescent="0.25">
      <c r="A301" s="9" t="s">
        <v>177</v>
      </c>
      <c r="B301" s="45" t="s">
        <v>15</v>
      </c>
      <c r="C301" s="6">
        <v>700000</v>
      </c>
      <c r="D301" s="6">
        <v>0</v>
      </c>
      <c r="E301" s="6">
        <v>0</v>
      </c>
      <c r="F301" s="6">
        <v>31356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f t="shared" si="530"/>
        <v>31356</v>
      </c>
      <c r="N301" s="6">
        <f t="shared" si="531"/>
        <v>668644</v>
      </c>
    </row>
    <row r="302" spans="1:14" s="3" customFormat="1" x14ac:dyDescent="0.25">
      <c r="A302" s="4">
        <v>5</v>
      </c>
      <c r="B302" s="43" t="s">
        <v>18</v>
      </c>
      <c r="C302" s="5">
        <f>+C303+C309+C313+C306+C311</f>
        <v>4334000</v>
      </c>
      <c r="D302" s="5">
        <f t="shared" ref="D302:N302" si="532">+D303+D309+D313+D306+D311</f>
        <v>0</v>
      </c>
      <c r="E302" s="5">
        <f t="shared" ref="E302:F302" si="533">+E303+E309+E313+E306+E311</f>
        <v>0</v>
      </c>
      <c r="F302" s="5">
        <f t="shared" si="533"/>
        <v>0</v>
      </c>
      <c r="G302" s="5">
        <f t="shared" ref="G302:H302" si="534">+G303+G309+G313+G306+G311</f>
        <v>0</v>
      </c>
      <c r="H302" s="5">
        <f t="shared" si="534"/>
        <v>0</v>
      </c>
      <c r="I302" s="5">
        <f t="shared" ref="I302:K302" si="535">+I303+I309+I313+I306+I311</f>
        <v>0</v>
      </c>
      <c r="J302" s="5">
        <f t="shared" ref="J302" si="536">+J303+J309+J313+J306+J311</f>
        <v>0</v>
      </c>
      <c r="K302" s="5">
        <f t="shared" si="535"/>
        <v>0</v>
      </c>
      <c r="L302" s="5">
        <f t="shared" ref="L302" si="537">+L303+L309+L313+L306+L311</f>
        <v>0</v>
      </c>
      <c r="M302" s="5">
        <f t="shared" si="532"/>
        <v>0</v>
      </c>
      <c r="N302" s="5">
        <f t="shared" si="532"/>
        <v>4334000</v>
      </c>
    </row>
    <row r="303" spans="1:14" s="3" customFormat="1" x14ac:dyDescent="0.25">
      <c r="A303" s="1">
        <v>5.0999999999999996</v>
      </c>
      <c r="B303" s="44" t="s">
        <v>19</v>
      </c>
      <c r="C303" s="12">
        <f>+C304+C305</f>
        <v>2184000</v>
      </c>
      <c r="D303" s="12">
        <f t="shared" ref="D303:N303" si="538">+D304+D305</f>
        <v>0</v>
      </c>
      <c r="E303" s="12">
        <f t="shared" ref="E303:F303" si="539">+E304+E305</f>
        <v>0</v>
      </c>
      <c r="F303" s="12">
        <f t="shared" si="539"/>
        <v>0</v>
      </c>
      <c r="G303" s="12">
        <f t="shared" ref="G303:H303" si="540">+G304+G305</f>
        <v>0</v>
      </c>
      <c r="H303" s="12">
        <f t="shared" si="540"/>
        <v>0</v>
      </c>
      <c r="I303" s="12">
        <f t="shared" ref="I303:K303" si="541">+I304+I305</f>
        <v>0</v>
      </c>
      <c r="J303" s="12">
        <f t="shared" ref="J303" si="542">+J304+J305</f>
        <v>0</v>
      </c>
      <c r="K303" s="12">
        <f t="shared" si="541"/>
        <v>0</v>
      </c>
      <c r="L303" s="12">
        <f t="shared" ref="L303" si="543">+L304+L305</f>
        <v>0</v>
      </c>
      <c r="M303" s="12">
        <f t="shared" si="538"/>
        <v>0</v>
      </c>
      <c r="N303" s="12">
        <f t="shared" si="538"/>
        <v>2184000</v>
      </c>
    </row>
    <row r="304" spans="1:14" x14ac:dyDescent="0.25">
      <c r="A304" s="9" t="s">
        <v>197</v>
      </c>
      <c r="B304" s="45" t="s">
        <v>200</v>
      </c>
      <c r="C304" s="6">
        <v>84000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f t="shared" ref="M304:M305" si="544">+D304+E304+F304+G304+H304+I304+J304+K304+L304</f>
        <v>0</v>
      </c>
      <c r="N304" s="6">
        <f t="shared" ref="N304:N305" si="545">+C304-M304</f>
        <v>84000</v>
      </c>
    </row>
    <row r="305" spans="1:14" x14ac:dyDescent="0.25">
      <c r="A305" s="9" t="s">
        <v>198</v>
      </c>
      <c r="B305" s="45" t="s">
        <v>201</v>
      </c>
      <c r="C305" s="6">
        <v>2100000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f t="shared" si="544"/>
        <v>0</v>
      </c>
      <c r="N305" s="6">
        <f t="shared" si="545"/>
        <v>2100000</v>
      </c>
    </row>
    <row r="306" spans="1:14" s="3" customFormat="1" x14ac:dyDescent="0.25">
      <c r="A306" s="1" t="s">
        <v>300</v>
      </c>
      <c r="B306" s="46" t="s">
        <v>40</v>
      </c>
      <c r="C306" s="12">
        <f>+C307+C308</f>
        <v>0</v>
      </c>
      <c r="D306" s="12">
        <f t="shared" ref="D306:N306" si="546">+D307+D308</f>
        <v>0</v>
      </c>
      <c r="E306" s="12">
        <f t="shared" ref="E306:F306" si="547">+E307+E308</f>
        <v>0</v>
      </c>
      <c r="F306" s="12">
        <f t="shared" si="547"/>
        <v>0</v>
      </c>
      <c r="G306" s="12">
        <f t="shared" ref="G306:H306" si="548">+G307+G308</f>
        <v>0</v>
      </c>
      <c r="H306" s="12">
        <f t="shared" si="548"/>
        <v>0</v>
      </c>
      <c r="I306" s="12">
        <f t="shared" ref="I306:K306" si="549">+I307+I308</f>
        <v>0</v>
      </c>
      <c r="J306" s="12">
        <f t="shared" ref="J306" si="550">+J307+J308</f>
        <v>0</v>
      </c>
      <c r="K306" s="12">
        <f t="shared" si="549"/>
        <v>0</v>
      </c>
      <c r="L306" s="12">
        <f t="shared" ref="L306" si="551">+L307+L308</f>
        <v>0</v>
      </c>
      <c r="M306" s="12">
        <f t="shared" si="546"/>
        <v>0</v>
      </c>
      <c r="N306" s="12">
        <f t="shared" si="546"/>
        <v>0</v>
      </c>
    </row>
    <row r="307" spans="1:14" x14ac:dyDescent="0.25">
      <c r="A307" s="9" t="s">
        <v>202</v>
      </c>
      <c r="B307" s="46" t="s">
        <v>205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f t="shared" ref="M307:M308" si="552">+D307+E307+F307+G307+H307+I307+J307+K307+L307</f>
        <v>0</v>
      </c>
      <c r="N307" s="6">
        <f t="shared" ref="N307:N308" si="553">+C307-M307</f>
        <v>0</v>
      </c>
    </row>
    <row r="308" spans="1:14" x14ac:dyDescent="0.25">
      <c r="A308" s="9" t="s">
        <v>203</v>
      </c>
      <c r="B308" s="46" t="s">
        <v>206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f t="shared" si="552"/>
        <v>0</v>
      </c>
      <c r="N308" s="6">
        <f t="shared" si="553"/>
        <v>0</v>
      </c>
    </row>
    <row r="309" spans="1:14" s="3" customFormat="1" x14ac:dyDescent="0.25">
      <c r="A309" s="1">
        <v>5.4</v>
      </c>
      <c r="B309" s="44" t="s">
        <v>20</v>
      </c>
      <c r="C309" s="12">
        <f>+C310</f>
        <v>2000000</v>
      </c>
      <c r="D309" s="12">
        <f t="shared" ref="D309:N311" si="554">+D310</f>
        <v>0</v>
      </c>
      <c r="E309" s="12">
        <f t="shared" si="554"/>
        <v>0</v>
      </c>
      <c r="F309" s="12">
        <f t="shared" si="554"/>
        <v>0</v>
      </c>
      <c r="G309" s="12">
        <f t="shared" si="554"/>
        <v>0</v>
      </c>
      <c r="H309" s="12">
        <f t="shared" si="554"/>
        <v>0</v>
      </c>
      <c r="I309" s="12">
        <f t="shared" si="554"/>
        <v>0</v>
      </c>
      <c r="J309" s="12">
        <f t="shared" si="554"/>
        <v>0</v>
      </c>
      <c r="K309" s="12">
        <f t="shared" si="554"/>
        <v>0</v>
      </c>
      <c r="L309" s="12">
        <f t="shared" si="554"/>
        <v>0</v>
      </c>
      <c r="M309" s="12">
        <f t="shared" si="554"/>
        <v>0</v>
      </c>
      <c r="N309" s="12">
        <f t="shared" si="554"/>
        <v>2000000</v>
      </c>
    </row>
    <row r="310" spans="1:14" x14ac:dyDescent="0.25">
      <c r="A310" s="9" t="s">
        <v>208</v>
      </c>
      <c r="B310" s="45" t="s">
        <v>209</v>
      </c>
      <c r="C310" s="6">
        <v>2000000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f t="shared" ref="M310" si="555">+D310+E310+F310+G310+H310+I310+J310+K310+L310</f>
        <v>0</v>
      </c>
      <c r="N310" s="6">
        <f t="shared" ref="N310" si="556">+C310-M310</f>
        <v>2000000</v>
      </c>
    </row>
    <row r="311" spans="1:14" s="3" customFormat="1" x14ac:dyDescent="0.25">
      <c r="A311" s="1" t="s">
        <v>301</v>
      </c>
      <c r="B311" s="47" t="s">
        <v>303</v>
      </c>
      <c r="C311" s="12">
        <f>+C312</f>
        <v>0</v>
      </c>
      <c r="D311" s="12">
        <f t="shared" si="554"/>
        <v>0</v>
      </c>
      <c r="E311" s="12">
        <f t="shared" si="554"/>
        <v>0</v>
      </c>
      <c r="F311" s="12">
        <f t="shared" si="554"/>
        <v>0</v>
      </c>
      <c r="G311" s="12">
        <f t="shared" si="554"/>
        <v>0</v>
      </c>
      <c r="H311" s="12">
        <f t="shared" si="554"/>
        <v>0</v>
      </c>
      <c r="I311" s="12">
        <f t="shared" si="554"/>
        <v>0</v>
      </c>
      <c r="J311" s="12">
        <f t="shared" si="554"/>
        <v>0</v>
      </c>
      <c r="K311" s="12">
        <f t="shared" si="554"/>
        <v>0</v>
      </c>
      <c r="L311" s="12">
        <f t="shared" si="554"/>
        <v>0</v>
      </c>
      <c r="M311" s="12">
        <f t="shared" si="554"/>
        <v>0</v>
      </c>
      <c r="N311" s="12">
        <f t="shared" si="554"/>
        <v>0</v>
      </c>
    </row>
    <row r="312" spans="1:14" x14ac:dyDescent="0.25">
      <c r="A312" s="9" t="s">
        <v>302</v>
      </c>
      <c r="B312" s="46" t="s">
        <v>303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f t="shared" ref="M312" si="557">+D312+E312+F312+G312+H312+I312+J312+K312+L312</f>
        <v>0</v>
      </c>
      <c r="N312" s="6">
        <f t="shared" ref="N312" si="558">+C312-M312</f>
        <v>0</v>
      </c>
    </row>
    <row r="313" spans="1:14" s="3" customFormat="1" x14ac:dyDescent="0.25">
      <c r="A313" s="1">
        <v>5.6</v>
      </c>
      <c r="B313" s="44" t="s">
        <v>21</v>
      </c>
      <c r="C313" s="12">
        <f>+C314+C315</f>
        <v>150000</v>
      </c>
      <c r="D313" s="12">
        <f t="shared" ref="D313:N313" si="559">+D314+D315</f>
        <v>0</v>
      </c>
      <c r="E313" s="12">
        <f t="shared" ref="E313:F313" si="560">+E314+E315</f>
        <v>0</v>
      </c>
      <c r="F313" s="12">
        <f t="shared" si="560"/>
        <v>0</v>
      </c>
      <c r="G313" s="12">
        <f t="shared" ref="G313:H313" si="561">+G314+G315</f>
        <v>0</v>
      </c>
      <c r="H313" s="12">
        <f t="shared" si="561"/>
        <v>0</v>
      </c>
      <c r="I313" s="12">
        <f t="shared" ref="I313:K313" si="562">+I314+I315</f>
        <v>0</v>
      </c>
      <c r="J313" s="12">
        <f t="shared" ref="J313" si="563">+J314+J315</f>
        <v>0</v>
      </c>
      <c r="K313" s="12">
        <f t="shared" si="562"/>
        <v>0</v>
      </c>
      <c r="L313" s="12">
        <f t="shared" ref="L313" si="564">+L314+L315</f>
        <v>0</v>
      </c>
      <c r="M313" s="12">
        <f t="shared" si="559"/>
        <v>0</v>
      </c>
      <c r="N313" s="12">
        <f t="shared" si="559"/>
        <v>150000</v>
      </c>
    </row>
    <row r="314" spans="1:14" x14ac:dyDescent="0.25">
      <c r="A314" s="9" t="s">
        <v>210</v>
      </c>
      <c r="B314" s="45" t="s">
        <v>213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f t="shared" ref="M314:M315" si="565">+D314+E314+F314+G314+H314+I314+J314+K314+L314</f>
        <v>0</v>
      </c>
      <c r="N314" s="6">
        <f t="shared" ref="N314:N315" si="566">+C314-M314</f>
        <v>0</v>
      </c>
    </row>
    <row r="315" spans="1:14" x14ac:dyDescent="0.25">
      <c r="A315" s="9" t="s">
        <v>212</v>
      </c>
      <c r="B315" s="45" t="s">
        <v>304</v>
      </c>
      <c r="C315" s="6">
        <v>150000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f t="shared" si="565"/>
        <v>0</v>
      </c>
      <c r="N315" s="6">
        <f t="shared" si="566"/>
        <v>150000</v>
      </c>
    </row>
    <row r="316" spans="1:14" x14ac:dyDescent="0.25">
      <c r="A316" s="4">
        <v>6</v>
      </c>
      <c r="B316" s="43" t="s">
        <v>23</v>
      </c>
      <c r="C316" s="5">
        <f>+C317</f>
        <v>7000000</v>
      </c>
      <c r="D316" s="5">
        <f t="shared" ref="D316:N316" si="567">+D317</f>
        <v>0</v>
      </c>
      <c r="E316" s="5">
        <f t="shared" si="567"/>
        <v>0</v>
      </c>
      <c r="F316" s="5">
        <f t="shared" si="567"/>
        <v>0</v>
      </c>
      <c r="G316" s="5">
        <f t="shared" si="567"/>
        <v>0</v>
      </c>
      <c r="H316" s="5">
        <f t="shared" si="567"/>
        <v>0</v>
      </c>
      <c r="I316" s="5">
        <f t="shared" si="567"/>
        <v>0</v>
      </c>
      <c r="J316" s="5">
        <f t="shared" si="567"/>
        <v>0</v>
      </c>
      <c r="K316" s="5">
        <f t="shared" si="567"/>
        <v>0</v>
      </c>
      <c r="L316" s="5">
        <f t="shared" si="567"/>
        <v>0</v>
      </c>
      <c r="M316" s="5">
        <f t="shared" si="567"/>
        <v>0</v>
      </c>
      <c r="N316" s="5">
        <f t="shared" si="567"/>
        <v>7000000</v>
      </c>
    </row>
    <row r="317" spans="1:14" s="3" customFormat="1" x14ac:dyDescent="0.25">
      <c r="A317" s="1">
        <v>6.1</v>
      </c>
      <c r="B317" s="44" t="s">
        <v>41</v>
      </c>
      <c r="C317" s="12">
        <f>C318+C320+C319+C321</f>
        <v>7000000</v>
      </c>
      <c r="D317" s="12">
        <f t="shared" ref="D317:N317" si="568">D318+D320+D319+D321</f>
        <v>0</v>
      </c>
      <c r="E317" s="12">
        <f t="shared" ref="E317:F317" si="569">E318+E320+E319+E321</f>
        <v>0</v>
      </c>
      <c r="F317" s="12">
        <f t="shared" si="569"/>
        <v>0</v>
      </c>
      <c r="G317" s="12">
        <f t="shared" ref="G317:H317" si="570">G318+G320+G319+G321</f>
        <v>0</v>
      </c>
      <c r="H317" s="12">
        <f t="shared" si="570"/>
        <v>0</v>
      </c>
      <c r="I317" s="12">
        <f t="shared" ref="I317:K317" si="571">I318+I320+I319+I321</f>
        <v>0</v>
      </c>
      <c r="J317" s="12">
        <f t="shared" ref="J317" si="572">J318+J320+J319+J321</f>
        <v>0</v>
      </c>
      <c r="K317" s="12">
        <f t="shared" si="571"/>
        <v>0</v>
      </c>
      <c r="L317" s="12">
        <f t="shared" ref="L317" si="573">L318+L320+L319+L321</f>
        <v>0</v>
      </c>
      <c r="M317" s="12">
        <f t="shared" si="568"/>
        <v>0</v>
      </c>
      <c r="N317" s="12">
        <f t="shared" si="568"/>
        <v>7000000</v>
      </c>
    </row>
    <row r="318" spans="1:14" ht="30" x14ac:dyDescent="0.25">
      <c r="A318" s="9" t="s">
        <v>219</v>
      </c>
      <c r="B318" s="46" t="s">
        <v>227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f t="shared" ref="M318:M320" si="574">+D318+E318+F318+G318+H318+I318+J318+K318+L318</f>
        <v>0</v>
      </c>
      <c r="N318" s="6">
        <f t="shared" ref="N318:N320" si="575">+C318-M318</f>
        <v>0</v>
      </c>
    </row>
    <row r="319" spans="1:14" x14ac:dyDescent="0.25">
      <c r="A319" s="9" t="s">
        <v>220</v>
      </c>
      <c r="B319" s="45" t="s">
        <v>342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f t="shared" si="574"/>
        <v>0</v>
      </c>
      <c r="N319" s="6">
        <f t="shared" si="575"/>
        <v>0</v>
      </c>
    </row>
    <row r="320" spans="1:14" x14ac:dyDescent="0.25">
      <c r="A320" s="9" t="s">
        <v>221</v>
      </c>
      <c r="B320" s="48" t="s">
        <v>244</v>
      </c>
      <c r="C320" s="6">
        <v>7000000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f t="shared" si="574"/>
        <v>0</v>
      </c>
      <c r="N320" s="6">
        <f t="shared" si="575"/>
        <v>7000000</v>
      </c>
    </row>
    <row r="321" spans="1:17" ht="30" x14ac:dyDescent="0.25">
      <c r="A321" s="9" t="s">
        <v>222</v>
      </c>
      <c r="B321" s="48" t="s">
        <v>361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f t="shared" ref="M321" si="576">+D321+E321+F321+G321+H321+I321+J321+K321+L321</f>
        <v>0</v>
      </c>
      <c r="N321" s="6">
        <f t="shared" ref="N321" si="577">+C321-M321</f>
        <v>0</v>
      </c>
    </row>
    <row r="322" spans="1:17" s="3" customFormat="1" x14ac:dyDescent="0.25">
      <c r="A322" s="1"/>
      <c r="B322" s="44"/>
      <c r="C322" s="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7" s="15" customFormat="1" ht="30.75" customHeight="1" x14ac:dyDescent="0.25">
      <c r="A323" s="34" t="s">
        <v>360</v>
      </c>
      <c r="B323" s="34"/>
      <c r="C323" s="30">
        <f>+C324+C327</f>
        <v>2270546</v>
      </c>
      <c r="D323" s="30">
        <f t="shared" ref="D323:N323" si="578">+D324+D327</f>
        <v>0</v>
      </c>
      <c r="E323" s="30">
        <f t="shared" ref="E323:F323" si="579">+E324+E327</f>
        <v>99091.49</v>
      </c>
      <c r="F323" s="30">
        <f t="shared" si="579"/>
        <v>40855.289999999994</v>
      </c>
      <c r="G323" s="30">
        <f t="shared" ref="G323:H323" si="580">+G324+G327</f>
        <v>0</v>
      </c>
      <c r="H323" s="30">
        <f t="shared" si="580"/>
        <v>0</v>
      </c>
      <c r="I323" s="30">
        <f t="shared" ref="I323:K323" si="581">+I324+I327</f>
        <v>0</v>
      </c>
      <c r="J323" s="30">
        <f t="shared" ref="J323" si="582">+J324+J327</f>
        <v>0</v>
      </c>
      <c r="K323" s="30">
        <f t="shared" si="581"/>
        <v>0</v>
      </c>
      <c r="L323" s="30">
        <f t="shared" ref="L323" si="583">+L324+L327</f>
        <v>0</v>
      </c>
      <c r="M323" s="30">
        <f t="shared" si="578"/>
        <v>139946.78</v>
      </c>
      <c r="N323" s="30">
        <f t="shared" si="578"/>
        <v>2130599.2200000002</v>
      </c>
    </row>
    <row r="324" spans="1:17" s="3" customFormat="1" x14ac:dyDescent="0.25">
      <c r="A324" s="4">
        <v>2</v>
      </c>
      <c r="B324" s="43" t="s">
        <v>6</v>
      </c>
      <c r="C324" s="5">
        <f>+C325</f>
        <v>2270546</v>
      </c>
      <c r="D324" s="5">
        <f t="shared" ref="D324:N325" si="584">+D325</f>
        <v>0</v>
      </c>
      <c r="E324" s="5">
        <f t="shared" si="584"/>
        <v>99091.49</v>
      </c>
      <c r="F324" s="5">
        <f t="shared" si="584"/>
        <v>40855.289999999994</v>
      </c>
      <c r="G324" s="5">
        <f t="shared" si="584"/>
        <v>0</v>
      </c>
      <c r="H324" s="5">
        <f t="shared" si="584"/>
        <v>0</v>
      </c>
      <c r="I324" s="5">
        <f t="shared" si="584"/>
        <v>0</v>
      </c>
      <c r="J324" s="5">
        <f t="shared" si="584"/>
        <v>0</v>
      </c>
      <c r="K324" s="5">
        <f t="shared" si="584"/>
        <v>0</v>
      </c>
      <c r="L324" s="5">
        <f t="shared" si="584"/>
        <v>0</v>
      </c>
      <c r="M324" s="5">
        <f t="shared" si="584"/>
        <v>139946.78</v>
      </c>
      <c r="N324" s="5">
        <f t="shared" si="584"/>
        <v>2130599.2200000002</v>
      </c>
    </row>
    <row r="325" spans="1:17" s="3" customFormat="1" x14ac:dyDescent="0.25">
      <c r="A325" s="1">
        <v>2.6</v>
      </c>
      <c r="B325" s="44" t="s">
        <v>8</v>
      </c>
      <c r="C325" s="12">
        <f>+C326</f>
        <v>2270546</v>
      </c>
      <c r="D325" s="12">
        <f t="shared" ref="D325:L325" si="585">+D326</f>
        <v>0</v>
      </c>
      <c r="E325" s="12">
        <f t="shared" si="585"/>
        <v>99091.49</v>
      </c>
      <c r="F325" s="12">
        <f t="shared" si="585"/>
        <v>40855.289999999994</v>
      </c>
      <c r="G325" s="12">
        <f t="shared" si="585"/>
        <v>0</v>
      </c>
      <c r="H325" s="12">
        <f t="shared" si="585"/>
        <v>0</v>
      </c>
      <c r="I325" s="12">
        <f t="shared" si="585"/>
        <v>0</v>
      </c>
      <c r="J325" s="12">
        <f t="shared" si="585"/>
        <v>0</v>
      </c>
      <c r="K325" s="12">
        <f t="shared" si="585"/>
        <v>0</v>
      </c>
      <c r="L325" s="12">
        <f t="shared" si="585"/>
        <v>0</v>
      </c>
      <c r="M325" s="12">
        <f t="shared" si="584"/>
        <v>139946.78</v>
      </c>
      <c r="N325" s="12">
        <f t="shared" si="584"/>
        <v>2130599.2200000002</v>
      </c>
    </row>
    <row r="326" spans="1:17" x14ac:dyDescent="0.25">
      <c r="A326" s="9" t="s">
        <v>98</v>
      </c>
      <c r="B326" s="45" t="s">
        <v>8</v>
      </c>
      <c r="C326" s="6">
        <v>2270546</v>
      </c>
      <c r="D326" s="6">
        <v>0</v>
      </c>
      <c r="E326" s="6">
        <v>99091.49</v>
      </c>
      <c r="F326" s="6">
        <f>139946.78-99091.49</f>
        <v>40855.289999999994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f t="shared" ref="M326" si="586">+D326+E326+F326+G326+H326+I326+J326+K326+L326</f>
        <v>139946.78</v>
      </c>
      <c r="N326" s="6">
        <f t="shared" ref="N326" si="587">+C326-M326</f>
        <v>2130599.2200000002</v>
      </c>
      <c r="Q326" s="22"/>
    </row>
    <row r="327" spans="1:17" s="3" customFormat="1" x14ac:dyDescent="0.25">
      <c r="A327" s="4">
        <v>3</v>
      </c>
      <c r="B327" s="43" t="s">
        <v>10</v>
      </c>
      <c r="C327" s="5">
        <f>+C328</f>
        <v>0</v>
      </c>
      <c r="D327" s="5">
        <f t="shared" ref="D327:N328" si="588">+D328</f>
        <v>0</v>
      </c>
      <c r="E327" s="5">
        <f t="shared" si="588"/>
        <v>0</v>
      </c>
      <c r="F327" s="5">
        <f t="shared" si="588"/>
        <v>0</v>
      </c>
      <c r="G327" s="5">
        <f t="shared" si="588"/>
        <v>0</v>
      </c>
      <c r="H327" s="5">
        <f t="shared" si="588"/>
        <v>0</v>
      </c>
      <c r="I327" s="5">
        <f t="shared" si="588"/>
        <v>0</v>
      </c>
      <c r="J327" s="5">
        <f t="shared" si="588"/>
        <v>0</v>
      </c>
      <c r="K327" s="5">
        <f t="shared" si="588"/>
        <v>0</v>
      </c>
      <c r="L327" s="5">
        <f t="shared" si="588"/>
        <v>0</v>
      </c>
      <c r="M327" s="5">
        <f t="shared" si="588"/>
        <v>0</v>
      </c>
      <c r="N327" s="5">
        <f t="shared" si="588"/>
        <v>0</v>
      </c>
    </row>
    <row r="328" spans="1:17" s="3" customFormat="1" x14ac:dyDescent="0.25">
      <c r="A328" s="1">
        <v>3.4</v>
      </c>
      <c r="B328" s="44" t="s">
        <v>34</v>
      </c>
      <c r="C328" s="12">
        <f>+C329</f>
        <v>0</v>
      </c>
      <c r="D328" s="12">
        <f t="shared" si="588"/>
        <v>0</v>
      </c>
      <c r="E328" s="12">
        <f t="shared" si="588"/>
        <v>0</v>
      </c>
      <c r="F328" s="12">
        <f t="shared" si="588"/>
        <v>0</v>
      </c>
      <c r="G328" s="12">
        <f t="shared" si="588"/>
        <v>0</v>
      </c>
      <c r="H328" s="12">
        <f t="shared" si="588"/>
        <v>0</v>
      </c>
      <c r="I328" s="12">
        <f t="shared" si="588"/>
        <v>0</v>
      </c>
      <c r="J328" s="12">
        <f t="shared" si="588"/>
        <v>0</v>
      </c>
      <c r="K328" s="12">
        <f t="shared" si="588"/>
        <v>0</v>
      </c>
      <c r="L328" s="12">
        <f t="shared" si="588"/>
        <v>0</v>
      </c>
      <c r="M328" s="12">
        <f t="shared" si="588"/>
        <v>0</v>
      </c>
      <c r="N328" s="12">
        <f t="shared" si="588"/>
        <v>0</v>
      </c>
    </row>
    <row r="329" spans="1:17" x14ac:dyDescent="0.25">
      <c r="A329" s="9" t="s">
        <v>145</v>
      </c>
      <c r="B329" s="45" t="s">
        <v>147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f t="shared" ref="M329" si="589">+D329+E329+F329+G329+H329+I329+J329+K329+L329</f>
        <v>0</v>
      </c>
      <c r="N329" s="6">
        <f t="shared" ref="N329" si="590">+C329-M329</f>
        <v>0</v>
      </c>
    </row>
    <row r="330" spans="1:17" x14ac:dyDescent="0.25">
      <c r="A330" s="1"/>
      <c r="B330" s="44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7" s="15" customFormat="1" ht="32.25" customHeight="1" x14ac:dyDescent="0.25">
      <c r="A331" s="34" t="s">
        <v>45</v>
      </c>
      <c r="B331" s="34"/>
      <c r="C331" s="31">
        <f>+C332</f>
        <v>5140797</v>
      </c>
      <c r="D331" s="31">
        <f t="shared" ref="D331:N331" si="591">+D332</f>
        <v>397363.57</v>
      </c>
      <c r="E331" s="31">
        <f t="shared" si="591"/>
        <v>3020.4099999999744</v>
      </c>
      <c r="F331" s="31">
        <f t="shared" si="591"/>
        <v>781028.09</v>
      </c>
      <c r="G331" s="31">
        <f t="shared" si="591"/>
        <v>0</v>
      </c>
      <c r="H331" s="31">
        <f t="shared" si="591"/>
        <v>0</v>
      </c>
      <c r="I331" s="31">
        <f t="shared" si="591"/>
        <v>0</v>
      </c>
      <c r="J331" s="31">
        <f t="shared" si="591"/>
        <v>0</v>
      </c>
      <c r="K331" s="31">
        <f t="shared" si="591"/>
        <v>0</v>
      </c>
      <c r="L331" s="31">
        <f t="shared" si="591"/>
        <v>0</v>
      </c>
      <c r="M331" s="31">
        <f t="shared" si="591"/>
        <v>1181412.0699999998</v>
      </c>
      <c r="N331" s="31">
        <f t="shared" si="591"/>
        <v>3959384.93</v>
      </c>
    </row>
    <row r="332" spans="1:17" s="3" customFormat="1" x14ac:dyDescent="0.25">
      <c r="A332" s="4">
        <v>2</v>
      </c>
      <c r="B332" s="43" t="s">
        <v>6</v>
      </c>
      <c r="C332" s="5">
        <f>+C337+C333+C335+C339</f>
        <v>5140797</v>
      </c>
      <c r="D332" s="5">
        <f t="shared" ref="D332:N332" si="592">+D337+D333+D335+D339</f>
        <v>397363.57</v>
      </c>
      <c r="E332" s="5">
        <f t="shared" ref="E332:F332" si="593">+E337+E333+E335+E339</f>
        <v>3020.4099999999744</v>
      </c>
      <c r="F332" s="5">
        <f t="shared" si="593"/>
        <v>781028.09</v>
      </c>
      <c r="G332" s="5">
        <f t="shared" ref="G332:H332" si="594">+G337+G333+G335+G339</f>
        <v>0</v>
      </c>
      <c r="H332" s="5">
        <f t="shared" si="594"/>
        <v>0</v>
      </c>
      <c r="I332" s="5">
        <f t="shared" ref="I332:K332" si="595">+I337+I333+I335+I339</f>
        <v>0</v>
      </c>
      <c r="J332" s="5">
        <f t="shared" ref="J332" si="596">+J337+J333+J335+J339</f>
        <v>0</v>
      </c>
      <c r="K332" s="5">
        <f t="shared" si="595"/>
        <v>0</v>
      </c>
      <c r="L332" s="5">
        <f t="shared" ref="L332" si="597">+L337+L333+L335+L339</f>
        <v>0</v>
      </c>
      <c r="M332" s="5">
        <f t="shared" si="592"/>
        <v>1181412.0699999998</v>
      </c>
      <c r="N332" s="5">
        <f t="shared" si="592"/>
        <v>3959384.93</v>
      </c>
    </row>
    <row r="333" spans="1:17" s="3" customFormat="1" ht="30" x14ac:dyDescent="0.25">
      <c r="A333" s="1" t="s">
        <v>305</v>
      </c>
      <c r="B333" s="46" t="s">
        <v>50</v>
      </c>
      <c r="C333" s="12">
        <f t="shared" ref="C333:L333" si="598">+C334</f>
        <v>0</v>
      </c>
      <c r="D333" s="12">
        <f t="shared" si="598"/>
        <v>0</v>
      </c>
      <c r="E333" s="12">
        <f t="shared" si="598"/>
        <v>0</v>
      </c>
      <c r="F333" s="12">
        <f t="shared" si="598"/>
        <v>0</v>
      </c>
      <c r="G333" s="12">
        <f t="shared" si="598"/>
        <v>0</v>
      </c>
      <c r="H333" s="12">
        <f t="shared" si="598"/>
        <v>0</v>
      </c>
      <c r="I333" s="12">
        <f t="shared" si="598"/>
        <v>0</v>
      </c>
      <c r="J333" s="12">
        <f t="shared" si="598"/>
        <v>0</v>
      </c>
      <c r="K333" s="12">
        <f t="shared" si="598"/>
        <v>0</v>
      </c>
      <c r="L333" s="12">
        <f t="shared" si="598"/>
        <v>0</v>
      </c>
      <c r="M333" s="12">
        <f t="shared" ref="M333:N337" si="599">+M334</f>
        <v>0</v>
      </c>
      <c r="N333" s="12">
        <f t="shared" si="599"/>
        <v>0</v>
      </c>
    </row>
    <row r="334" spans="1:17" x14ac:dyDescent="0.25">
      <c r="A334" s="9" t="s">
        <v>78</v>
      </c>
      <c r="B334" s="46" t="s">
        <v>84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f t="shared" ref="M334" si="600">+D334+E334+F334+G334+H334+I334+J334+K334+L334</f>
        <v>0</v>
      </c>
      <c r="N334" s="6">
        <f t="shared" ref="N334" si="601">+C334-M334</f>
        <v>0</v>
      </c>
    </row>
    <row r="335" spans="1:17" s="3" customFormat="1" x14ac:dyDescent="0.25">
      <c r="A335" s="1" t="s">
        <v>306</v>
      </c>
      <c r="B335" s="46" t="s">
        <v>29</v>
      </c>
      <c r="C335" s="12">
        <f t="shared" ref="C335:L335" si="602">+C336</f>
        <v>0</v>
      </c>
      <c r="D335" s="12">
        <f t="shared" si="602"/>
        <v>0</v>
      </c>
      <c r="E335" s="12">
        <f t="shared" si="602"/>
        <v>0</v>
      </c>
      <c r="F335" s="12">
        <f t="shared" si="602"/>
        <v>0</v>
      </c>
      <c r="G335" s="12">
        <f t="shared" si="602"/>
        <v>0</v>
      </c>
      <c r="H335" s="12">
        <f t="shared" si="602"/>
        <v>0</v>
      </c>
      <c r="I335" s="12">
        <f t="shared" si="602"/>
        <v>0</v>
      </c>
      <c r="J335" s="12">
        <f t="shared" si="602"/>
        <v>0</v>
      </c>
      <c r="K335" s="12">
        <f t="shared" si="602"/>
        <v>0</v>
      </c>
      <c r="L335" s="12">
        <f t="shared" si="602"/>
        <v>0</v>
      </c>
      <c r="M335" s="12">
        <f t="shared" si="599"/>
        <v>0</v>
      </c>
      <c r="N335" s="12">
        <f t="shared" si="599"/>
        <v>0</v>
      </c>
    </row>
    <row r="336" spans="1:17" x14ac:dyDescent="0.25">
      <c r="A336" s="9" t="s">
        <v>257</v>
      </c>
      <c r="B336" s="46" t="s">
        <v>307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f t="shared" ref="M336" si="603">+D336+E336+F336+G336+H336+I336+J336+K336+L336</f>
        <v>0</v>
      </c>
      <c r="N336" s="6">
        <f t="shared" ref="N336" si="604">+C336-M336</f>
        <v>0</v>
      </c>
    </row>
    <row r="337" spans="1:14" s="3" customFormat="1" x14ac:dyDescent="0.25">
      <c r="A337" s="1">
        <v>2.6</v>
      </c>
      <c r="B337" s="44" t="s">
        <v>8</v>
      </c>
      <c r="C337" s="12">
        <f t="shared" ref="C337:L337" si="605">+C338</f>
        <v>5140797</v>
      </c>
      <c r="D337" s="12">
        <f t="shared" si="605"/>
        <v>397363.57</v>
      </c>
      <c r="E337" s="12">
        <f t="shared" si="605"/>
        <v>3020.4099999999744</v>
      </c>
      <c r="F337" s="12">
        <f t="shared" si="605"/>
        <v>781028.09</v>
      </c>
      <c r="G337" s="12">
        <f t="shared" si="605"/>
        <v>0</v>
      </c>
      <c r="H337" s="12">
        <f t="shared" si="605"/>
        <v>0</v>
      </c>
      <c r="I337" s="12">
        <f t="shared" si="605"/>
        <v>0</v>
      </c>
      <c r="J337" s="12">
        <f t="shared" si="605"/>
        <v>0</v>
      </c>
      <c r="K337" s="12">
        <f t="shared" si="605"/>
        <v>0</v>
      </c>
      <c r="L337" s="12">
        <f t="shared" si="605"/>
        <v>0</v>
      </c>
      <c r="M337" s="12">
        <f t="shared" si="599"/>
        <v>1181412.0699999998</v>
      </c>
      <c r="N337" s="12">
        <f t="shared" si="599"/>
        <v>3959384.93</v>
      </c>
    </row>
    <row r="338" spans="1:14" x14ac:dyDescent="0.25">
      <c r="A338" s="9" t="s">
        <v>98</v>
      </c>
      <c r="B338" s="45" t="s">
        <v>8</v>
      </c>
      <c r="C338" s="6">
        <v>5140797</v>
      </c>
      <c r="D338" s="6">
        <v>397363.57</v>
      </c>
      <c r="E338" s="6">
        <f>400383.98-397363.57</f>
        <v>3020.4099999999744</v>
      </c>
      <c r="F338" s="6">
        <f>1181412.07-397363.57-3020.41</f>
        <v>781028.09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f t="shared" ref="M338" si="606">+D338+E338+F338+G338+H338+I338+J338+K338+L338</f>
        <v>1181412.0699999998</v>
      </c>
      <c r="N338" s="6">
        <f t="shared" ref="N338" si="607">+C338-M338</f>
        <v>3959384.93</v>
      </c>
    </row>
    <row r="339" spans="1:14" s="3" customFormat="1" x14ac:dyDescent="0.25">
      <c r="A339" s="1" t="s">
        <v>294</v>
      </c>
      <c r="B339" s="46" t="s">
        <v>32</v>
      </c>
      <c r="C339" s="12">
        <f>+C340+C341</f>
        <v>0</v>
      </c>
      <c r="D339" s="12">
        <f t="shared" ref="D339:N339" si="608">+D340+D341</f>
        <v>0</v>
      </c>
      <c r="E339" s="12">
        <f t="shared" ref="E339:F339" si="609">+E340+E341</f>
        <v>0</v>
      </c>
      <c r="F339" s="12">
        <f t="shared" si="609"/>
        <v>0</v>
      </c>
      <c r="G339" s="12">
        <f t="shared" ref="G339:H339" si="610">+G340+G341</f>
        <v>0</v>
      </c>
      <c r="H339" s="12">
        <f t="shared" si="610"/>
        <v>0</v>
      </c>
      <c r="I339" s="12">
        <f t="shared" ref="I339:K339" si="611">+I340+I341</f>
        <v>0</v>
      </c>
      <c r="J339" s="12">
        <f t="shared" ref="J339" si="612">+J340+J341</f>
        <v>0</v>
      </c>
      <c r="K339" s="12">
        <f t="shared" si="611"/>
        <v>0</v>
      </c>
      <c r="L339" s="12">
        <f t="shared" ref="L339" si="613">+L340+L341</f>
        <v>0</v>
      </c>
      <c r="M339" s="12">
        <f t="shared" si="608"/>
        <v>0</v>
      </c>
      <c r="N339" s="12">
        <f t="shared" si="608"/>
        <v>0</v>
      </c>
    </row>
    <row r="340" spans="1:14" x14ac:dyDescent="0.25">
      <c r="A340" s="9" t="s">
        <v>113</v>
      </c>
      <c r="B340" s="46" t="s">
        <v>118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f t="shared" ref="M340:M341" si="614">+D340+E340+F340+G340+H340+I340+J340+K340+L340</f>
        <v>0</v>
      </c>
      <c r="N340" s="6">
        <f t="shared" ref="N340:N341" si="615">+C340-M340</f>
        <v>0</v>
      </c>
    </row>
    <row r="341" spans="1:14" x14ac:dyDescent="0.25">
      <c r="A341" s="9" t="s">
        <v>265</v>
      </c>
      <c r="B341" s="46" t="s">
        <v>266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f t="shared" si="614"/>
        <v>0</v>
      </c>
      <c r="N341" s="6">
        <f t="shared" si="615"/>
        <v>0</v>
      </c>
    </row>
    <row r="342" spans="1:14" x14ac:dyDescent="0.25">
      <c r="A342" s="1"/>
      <c r="B342" s="44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s="15" customFormat="1" ht="15.75" x14ac:dyDescent="0.25">
      <c r="A343" s="35" t="s">
        <v>46</v>
      </c>
      <c r="B343" s="35"/>
      <c r="C343" s="29">
        <f t="shared" ref="C343:N343" si="616">+C344+C355</f>
        <v>741740</v>
      </c>
      <c r="D343" s="29">
        <f t="shared" si="616"/>
        <v>0</v>
      </c>
      <c r="E343" s="29">
        <f t="shared" si="616"/>
        <v>0</v>
      </c>
      <c r="F343" s="29">
        <f t="shared" si="616"/>
        <v>146550.64000000001</v>
      </c>
      <c r="G343" s="29">
        <f t="shared" si="616"/>
        <v>0</v>
      </c>
      <c r="H343" s="29">
        <f t="shared" si="616"/>
        <v>0</v>
      </c>
      <c r="I343" s="29">
        <f t="shared" ref="I343" si="617">+I344+I355</f>
        <v>0</v>
      </c>
      <c r="J343" s="29">
        <f t="shared" ref="J343:K343" si="618">+J344+J355</f>
        <v>0</v>
      </c>
      <c r="K343" s="29">
        <f t="shared" si="618"/>
        <v>0</v>
      </c>
      <c r="L343" s="29">
        <f t="shared" ref="L343" si="619">+L344+L355</f>
        <v>0</v>
      </c>
      <c r="M343" s="29">
        <f t="shared" si="616"/>
        <v>146550.64000000001</v>
      </c>
      <c r="N343" s="29">
        <f t="shared" si="616"/>
        <v>595189.36</v>
      </c>
    </row>
    <row r="344" spans="1:14" s="3" customFormat="1" x14ac:dyDescent="0.25">
      <c r="A344" s="4">
        <v>2</v>
      </c>
      <c r="B344" s="43" t="s">
        <v>6</v>
      </c>
      <c r="C344" s="5">
        <f>+C345+C350+C353</f>
        <v>659455</v>
      </c>
      <c r="D344" s="5">
        <f t="shared" ref="D344:N344" si="620">+D345+D350+D353</f>
        <v>0</v>
      </c>
      <c r="E344" s="5">
        <f t="shared" ref="E344:F344" si="621">+E345+E350+E353</f>
        <v>0</v>
      </c>
      <c r="F344" s="5">
        <f t="shared" si="621"/>
        <v>146550.64000000001</v>
      </c>
      <c r="G344" s="5">
        <f t="shared" ref="G344:H344" si="622">+G345+G350+G353</f>
        <v>0</v>
      </c>
      <c r="H344" s="5">
        <f t="shared" si="622"/>
        <v>0</v>
      </c>
      <c r="I344" s="5">
        <f t="shared" ref="I344:K344" si="623">+I345+I350+I353</f>
        <v>0</v>
      </c>
      <c r="J344" s="5">
        <f t="shared" ref="J344" si="624">+J345+J350+J353</f>
        <v>0</v>
      </c>
      <c r="K344" s="5">
        <f t="shared" si="623"/>
        <v>0</v>
      </c>
      <c r="L344" s="5">
        <f t="shared" ref="L344" si="625">+L345+L350+L353</f>
        <v>0</v>
      </c>
      <c r="M344" s="5">
        <f t="shared" si="620"/>
        <v>146550.64000000001</v>
      </c>
      <c r="N344" s="5">
        <f t="shared" si="620"/>
        <v>512904.36</v>
      </c>
    </row>
    <row r="345" spans="1:14" s="3" customFormat="1" ht="30" x14ac:dyDescent="0.25">
      <c r="A345" s="20">
        <v>2.1</v>
      </c>
      <c r="B345" s="44" t="s">
        <v>50</v>
      </c>
      <c r="C345" s="12">
        <f>+C346+C349+C347+C348</f>
        <v>489220</v>
      </c>
      <c r="D345" s="12">
        <f t="shared" ref="D345:N345" si="626">+D346+D349+D347+D348</f>
        <v>0</v>
      </c>
      <c r="E345" s="12">
        <f t="shared" ref="E345:F345" si="627">+E346+E349+E347+E348</f>
        <v>0</v>
      </c>
      <c r="F345" s="12">
        <f t="shared" si="627"/>
        <v>107909.3</v>
      </c>
      <c r="G345" s="12">
        <f t="shared" ref="G345:H345" si="628">+G346+G349+G347+G348</f>
        <v>0</v>
      </c>
      <c r="H345" s="12">
        <f t="shared" si="628"/>
        <v>0</v>
      </c>
      <c r="I345" s="12">
        <f t="shared" ref="I345:K345" si="629">+I346+I349+I347+I348</f>
        <v>0</v>
      </c>
      <c r="J345" s="12">
        <f t="shared" ref="J345" si="630">+J346+J349+J347+J348</f>
        <v>0</v>
      </c>
      <c r="K345" s="12">
        <f t="shared" si="629"/>
        <v>0</v>
      </c>
      <c r="L345" s="12">
        <f t="shared" ref="L345" si="631">+L346+L349+L347+L348</f>
        <v>0</v>
      </c>
      <c r="M345" s="12">
        <f t="shared" si="626"/>
        <v>107909.3</v>
      </c>
      <c r="N345" s="12">
        <f t="shared" si="626"/>
        <v>381310.69999999995</v>
      </c>
    </row>
    <row r="346" spans="1:14" x14ac:dyDescent="0.25">
      <c r="A346" s="9" t="s">
        <v>78</v>
      </c>
      <c r="B346" s="45" t="s">
        <v>84</v>
      </c>
      <c r="C346" s="6">
        <v>280090</v>
      </c>
      <c r="D346" s="6">
        <v>0</v>
      </c>
      <c r="E346" s="6">
        <v>0</v>
      </c>
      <c r="F346" s="6">
        <v>76053.59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f t="shared" ref="M346:M349" si="632">+D346+E346+F346+G346+H346+I346+J346+K346+L346</f>
        <v>76053.59</v>
      </c>
      <c r="N346" s="6">
        <f t="shared" ref="N346:N349" si="633">+C346-M346</f>
        <v>204036.41</v>
      </c>
    </row>
    <row r="347" spans="1:14" x14ac:dyDescent="0.25">
      <c r="A347" s="9" t="s">
        <v>79</v>
      </c>
      <c r="B347" s="45" t="s">
        <v>308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f t="shared" si="632"/>
        <v>0</v>
      </c>
      <c r="N347" s="6">
        <f t="shared" si="633"/>
        <v>0</v>
      </c>
    </row>
    <row r="348" spans="1:14" ht="30" x14ac:dyDescent="0.25">
      <c r="A348" s="9" t="s">
        <v>80</v>
      </c>
      <c r="B348" s="45" t="s">
        <v>333</v>
      </c>
      <c r="C348" s="6">
        <v>106331</v>
      </c>
      <c r="D348" s="6">
        <v>0</v>
      </c>
      <c r="E348" s="6">
        <v>0</v>
      </c>
      <c r="F348" s="6">
        <v>8413.89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f t="shared" si="632"/>
        <v>8413.89</v>
      </c>
      <c r="N348" s="6">
        <f t="shared" si="633"/>
        <v>97917.11</v>
      </c>
    </row>
    <row r="349" spans="1:14" x14ac:dyDescent="0.25">
      <c r="A349" s="9" t="s">
        <v>82</v>
      </c>
      <c r="B349" s="45" t="s">
        <v>88</v>
      </c>
      <c r="C349" s="6">
        <v>102799</v>
      </c>
      <c r="D349" s="6">
        <v>0</v>
      </c>
      <c r="E349" s="6">
        <v>0</v>
      </c>
      <c r="F349" s="6">
        <v>23441.82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f t="shared" si="632"/>
        <v>23441.82</v>
      </c>
      <c r="N349" s="6">
        <f t="shared" si="633"/>
        <v>79357.179999999993</v>
      </c>
    </row>
    <row r="350" spans="1:14" s="3" customFormat="1" x14ac:dyDescent="0.25">
      <c r="A350" s="1">
        <v>2.4</v>
      </c>
      <c r="B350" s="44" t="s">
        <v>29</v>
      </c>
      <c r="C350" s="12">
        <f>+C351+C352</f>
        <v>170235</v>
      </c>
      <c r="D350" s="12">
        <f t="shared" ref="D350:N350" si="634">+D351+D352</f>
        <v>0</v>
      </c>
      <c r="E350" s="12">
        <f t="shared" ref="E350:F350" si="635">+E351+E352</f>
        <v>0</v>
      </c>
      <c r="F350" s="12">
        <f t="shared" si="635"/>
        <v>38641.339999999997</v>
      </c>
      <c r="G350" s="12">
        <f t="shared" ref="G350:H350" si="636">+G351+G352</f>
        <v>0</v>
      </c>
      <c r="H350" s="12">
        <f t="shared" si="636"/>
        <v>0</v>
      </c>
      <c r="I350" s="12">
        <f t="shared" ref="I350:K350" si="637">+I351+I352</f>
        <v>0</v>
      </c>
      <c r="J350" s="12">
        <f t="shared" ref="J350" si="638">+J351+J352</f>
        <v>0</v>
      </c>
      <c r="K350" s="12">
        <f t="shared" si="637"/>
        <v>0</v>
      </c>
      <c r="L350" s="12">
        <f t="shared" ref="L350" si="639">+L351+L352</f>
        <v>0</v>
      </c>
      <c r="M350" s="12">
        <f t="shared" si="634"/>
        <v>38641.339999999997</v>
      </c>
      <c r="N350" s="12">
        <f t="shared" si="634"/>
        <v>131593.66</v>
      </c>
    </row>
    <row r="351" spans="1:14" x14ac:dyDescent="0.25">
      <c r="A351" s="9" t="s">
        <v>92</v>
      </c>
      <c r="B351" s="45" t="s">
        <v>94</v>
      </c>
      <c r="C351" s="6">
        <v>170235</v>
      </c>
      <c r="D351" s="6">
        <v>0</v>
      </c>
      <c r="E351" s="6">
        <v>0</v>
      </c>
      <c r="F351" s="6">
        <v>38641.339999999997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f t="shared" ref="M351:M352" si="640">+D351+E351+F351+G351+H351+I351+J351+K351+L351</f>
        <v>38641.339999999997</v>
      </c>
      <c r="N351" s="6">
        <f t="shared" ref="N351:N352" si="641">+C351-M351</f>
        <v>131593.66</v>
      </c>
    </row>
    <row r="352" spans="1:14" x14ac:dyDescent="0.25">
      <c r="A352" s="9" t="s">
        <v>93</v>
      </c>
      <c r="B352" s="45" t="s">
        <v>334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f t="shared" si="640"/>
        <v>0</v>
      </c>
      <c r="N352" s="6">
        <f t="shared" si="641"/>
        <v>0</v>
      </c>
    </row>
    <row r="353" spans="1:14" s="3" customFormat="1" x14ac:dyDescent="0.25">
      <c r="A353" s="1">
        <v>2.9</v>
      </c>
      <c r="B353" s="44" t="s">
        <v>32</v>
      </c>
      <c r="C353" s="12">
        <f>+C354</f>
        <v>0</v>
      </c>
      <c r="D353" s="12">
        <f t="shared" ref="D353:N353" si="642">+D354</f>
        <v>0</v>
      </c>
      <c r="E353" s="12">
        <f t="shared" si="642"/>
        <v>0</v>
      </c>
      <c r="F353" s="12">
        <f t="shared" si="642"/>
        <v>0</v>
      </c>
      <c r="G353" s="12">
        <f t="shared" si="642"/>
        <v>0</v>
      </c>
      <c r="H353" s="12">
        <f t="shared" si="642"/>
        <v>0</v>
      </c>
      <c r="I353" s="12">
        <f t="shared" si="642"/>
        <v>0</v>
      </c>
      <c r="J353" s="12">
        <f t="shared" si="642"/>
        <v>0</v>
      </c>
      <c r="K353" s="12">
        <f t="shared" si="642"/>
        <v>0</v>
      </c>
      <c r="L353" s="12">
        <f t="shared" si="642"/>
        <v>0</v>
      </c>
      <c r="M353" s="12">
        <f t="shared" si="642"/>
        <v>0</v>
      </c>
      <c r="N353" s="12">
        <f t="shared" si="642"/>
        <v>0</v>
      </c>
    </row>
    <row r="354" spans="1:14" x14ac:dyDescent="0.25">
      <c r="A354" s="9" t="s">
        <v>109</v>
      </c>
      <c r="B354" s="45" t="s">
        <v>114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f t="shared" ref="M354" si="643">+D354+E354+F354+G354+H354+I354+J354+K354+L354</f>
        <v>0</v>
      </c>
      <c r="N354" s="6">
        <f t="shared" ref="N354" si="644">+C354-M354</f>
        <v>0</v>
      </c>
    </row>
    <row r="355" spans="1:14" s="3" customFormat="1" x14ac:dyDescent="0.25">
      <c r="A355" s="4">
        <v>3</v>
      </c>
      <c r="B355" s="43" t="s">
        <v>10</v>
      </c>
      <c r="C355" s="5">
        <f>+C356+C358</f>
        <v>82285</v>
      </c>
      <c r="D355" s="5">
        <f t="shared" ref="D355:N355" si="645">+D356+D358</f>
        <v>0</v>
      </c>
      <c r="E355" s="5">
        <f t="shared" ref="E355:F355" si="646">+E356+E358</f>
        <v>0</v>
      </c>
      <c r="F355" s="5">
        <f t="shared" si="646"/>
        <v>0</v>
      </c>
      <c r="G355" s="5">
        <f t="shared" ref="G355:H355" si="647">+G356+G358</f>
        <v>0</v>
      </c>
      <c r="H355" s="5">
        <f t="shared" si="647"/>
        <v>0</v>
      </c>
      <c r="I355" s="5">
        <f t="shared" ref="I355:K355" si="648">+I356+I358</f>
        <v>0</v>
      </c>
      <c r="J355" s="5">
        <f t="shared" ref="J355" si="649">+J356+J358</f>
        <v>0</v>
      </c>
      <c r="K355" s="5">
        <f t="shared" si="648"/>
        <v>0</v>
      </c>
      <c r="L355" s="5">
        <f t="shared" ref="L355" si="650">+L356+L358</f>
        <v>0</v>
      </c>
      <c r="M355" s="5">
        <f t="shared" si="645"/>
        <v>0</v>
      </c>
      <c r="N355" s="5">
        <f t="shared" si="645"/>
        <v>82285</v>
      </c>
    </row>
    <row r="356" spans="1:14" s="3" customFormat="1" x14ac:dyDescent="0.25">
      <c r="A356" s="1">
        <v>3.5</v>
      </c>
      <c r="B356" s="44" t="s">
        <v>35</v>
      </c>
      <c r="C356" s="12">
        <f>+C357</f>
        <v>41990</v>
      </c>
      <c r="D356" s="12">
        <f t="shared" ref="D356:N356" si="651">+D357</f>
        <v>0</v>
      </c>
      <c r="E356" s="12">
        <f t="shared" si="651"/>
        <v>0</v>
      </c>
      <c r="F356" s="12">
        <f t="shared" si="651"/>
        <v>0</v>
      </c>
      <c r="G356" s="12">
        <f t="shared" si="651"/>
        <v>0</v>
      </c>
      <c r="H356" s="12">
        <f t="shared" si="651"/>
        <v>0</v>
      </c>
      <c r="I356" s="12">
        <f t="shared" si="651"/>
        <v>0</v>
      </c>
      <c r="J356" s="12">
        <f t="shared" si="651"/>
        <v>0</v>
      </c>
      <c r="K356" s="12">
        <f t="shared" si="651"/>
        <v>0</v>
      </c>
      <c r="L356" s="12">
        <f t="shared" si="651"/>
        <v>0</v>
      </c>
      <c r="M356" s="12">
        <f t="shared" si="651"/>
        <v>0</v>
      </c>
      <c r="N356" s="12">
        <f t="shared" si="651"/>
        <v>41990</v>
      </c>
    </row>
    <row r="357" spans="1:14" x14ac:dyDescent="0.25">
      <c r="A357" s="9" t="s">
        <v>149</v>
      </c>
      <c r="B357" s="45" t="s">
        <v>154</v>
      </c>
      <c r="C357" s="6">
        <v>41990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f t="shared" ref="M357" si="652">+D357+E357+F357+G357+H357+I357+J357+K357+L357</f>
        <v>0</v>
      </c>
      <c r="N357" s="6">
        <f t="shared" ref="N357" si="653">+C357-M357</f>
        <v>41990</v>
      </c>
    </row>
    <row r="358" spans="1:14" s="3" customFormat="1" x14ac:dyDescent="0.25">
      <c r="A358" s="1">
        <v>3.9</v>
      </c>
      <c r="B358" s="44" t="s">
        <v>15</v>
      </c>
      <c r="C358" s="12">
        <f>+C359</f>
        <v>40295</v>
      </c>
      <c r="D358" s="12">
        <f t="shared" ref="D358:N358" si="654">+D359</f>
        <v>0</v>
      </c>
      <c r="E358" s="12">
        <f t="shared" si="654"/>
        <v>0</v>
      </c>
      <c r="F358" s="12">
        <f t="shared" si="654"/>
        <v>0</v>
      </c>
      <c r="G358" s="12">
        <f t="shared" si="654"/>
        <v>0</v>
      </c>
      <c r="H358" s="12">
        <f t="shared" si="654"/>
        <v>0</v>
      </c>
      <c r="I358" s="12">
        <f t="shared" si="654"/>
        <v>0</v>
      </c>
      <c r="J358" s="12">
        <f t="shared" si="654"/>
        <v>0</v>
      </c>
      <c r="K358" s="12">
        <f t="shared" si="654"/>
        <v>0</v>
      </c>
      <c r="L358" s="12">
        <f t="shared" si="654"/>
        <v>0</v>
      </c>
      <c r="M358" s="12">
        <f t="shared" si="654"/>
        <v>0</v>
      </c>
      <c r="N358" s="12">
        <f t="shared" si="654"/>
        <v>40295</v>
      </c>
    </row>
    <row r="359" spans="1:14" x14ac:dyDescent="0.25">
      <c r="A359" s="9" t="s">
        <v>177</v>
      </c>
      <c r="B359" s="45" t="s">
        <v>15</v>
      </c>
      <c r="C359" s="6">
        <v>40295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f t="shared" ref="M359" si="655">+D359+E359+F359+G359+H359+I359+J359+K359+L359</f>
        <v>0</v>
      </c>
      <c r="N359" s="6">
        <f t="shared" ref="N359" si="656">+C359-M359</f>
        <v>40295</v>
      </c>
    </row>
    <row r="360" spans="1:14" ht="15.75" customHeight="1" x14ac:dyDescent="0.25">
      <c r="A360" s="1"/>
      <c r="B360" s="44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s="15" customFormat="1" ht="29.25" customHeight="1" x14ac:dyDescent="0.25">
      <c r="A361" s="34" t="s">
        <v>47</v>
      </c>
      <c r="B361" s="34"/>
      <c r="C361" s="30">
        <f>+C362+C367</f>
        <v>192226</v>
      </c>
      <c r="D361" s="30">
        <f t="shared" ref="D361" si="657">+D362+D367</f>
        <v>0</v>
      </c>
      <c r="E361" s="30">
        <f t="shared" ref="E361" si="658">+E362+E367</f>
        <v>0</v>
      </c>
      <c r="F361" s="30">
        <f>+F362+F367</f>
        <v>30455.41</v>
      </c>
      <c r="G361" s="30">
        <f t="shared" ref="G361:H361" si="659">+G362+G367</f>
        <v>0</v>
      </c>
      <c r="H361" s="30">
        <f t="shared" si="659"/>
        <v>0</v>
      </c>
      <c r="I361" s="30">
        <f t="shared" ref="I361:K361" si="660">+I362+I367</f>
        <v>0</v>
      </c>
      <c r="J361" s="30">
        <f t="shared" ref="J361" si="661">+J362+J367</f>
        <v>0</v>
      </c>
      <c r="K361" s="30">
        <f t="shared" si="660"/>
        <v>0</v>
      </c>
      <c r="L361" s="30">
        <f t="shared" ref="L361" si="662">+L362+L367</f>
        <v>0</v>
      </c>
      <c r="M361" s="30">
        <f>+M362+M367</f>
        <v>30455.41</v>
      </c>
      <c r="N361" s="30">
        <f>+N362+N367</f>
        <v>161770.59</v>
      </c>
    </row>
    <row r="362" spans="1:14" s="3" customFormat="1" x14ac:dyDescent="0.25">
      <c r="A362" s="4">
        <v>2</v>
      </c>
      <c r="B362" s="43" t="s">
        <v>6</v>
      </c>
      <c r="C362" s="5">
        <f>+C363</f>
        <v>192226</v>
      </c>
      <c r="D362" s="5">
        <f t="shared" ref="D362:M362" si="663">+D363</f>
        <v>0</v>
      </c>
      <c r="E362" s="5">
        <f t="shared" si="663"/>
        <v>0</v>
      </c>
      <c r="F362" s="5">
        <f t="shared" si="663"/>
        <v>30455.41</v>
      </c>
      <c r="G362" s="5">
        <f t="shared" si="663"/>
        <v>0</v>
      </c>
      <c r="H362" s="5">
        <f t="shared" si="663"/>
        <v>0</v>
      </c>
      <c r="I362" s="5">
        <f t="shared" si="663"/>
        <v>0</v>
      </c>
      <c r="J362" s="5">
        <f t="shared" si="663"/>
        <v>0</v>
      </c>
      <c r="K362" s="5">
        <f t="shared" si="663"/>
        <v>0</v>
      </c>
      <c r="L362" s="5">
        <f t="shared" si="663"/>
        <v>0</v>
      </c>
      <c r="M362" s="5">
        <f t="shared" si="663"/>
        <v>30455.41</v>
      </c>
      <c r="N362" s="5">
        <f>+N363</f>
        <v>161770.59</v>
      </c>
    </row>
    <row r="363" spans="1:14" s="3" customFormat="1" ht="30" x14ac:dyDescent="0.25">
      <c r="A363" s="20">
        <v>2.1</v>
      </c>
      <c r="B363" s="44" t="s">
        <v>50</v>
      </c>
      <c r="C363" s="12">
        <f>+C364+C365+C366</f>
        <v>192226</v>
      </c>
      <c r="D363" s="12">
        <f t="shared" ref="D363:M363" si="664">+D364+D365+D366</f>
        <v>0</v>
      </c>
      <c r="E363" s="12">
        <f t="shared" ref="E363:F363" si="665">+E364+E365+E366</f>
        <v>0</v>
      </c>
      <c r="F363" s="12">
        <f t="shared" si="665"/>
        <v>30455.41</v>
      </c>
      <c r="G363" s="12">
        <f t="shared" ref="G363:H363" si="666">+G364+G365+G366</f>
        <v>0</v>
      </c>
      <c r="H363" s="12">
        <f t="shared" si="666"/>
        <v>0</v>
      </c>
      <c r="I363" s="12">
        <f t="shared" ref="I363:K363" si="667">+I364+I365+I366</f>
        <v>0</v>
      </c>
      <c r="J363" s="12">
        <f t="shared" ref="J363" si="668">+J364+J365+J366</f>
        <v>0</v>
      </c>
      <c r="K363" s="12">
        <f t="shared" si="667"/>
        <v>0</v>
      </c>
      <c r="L363" s="12">
        <f t="shared" ref="L363" si="669">+L364+L365+L366</f>
        <v>0</v>
      </c>
      <c r="M363" s="12">
        <f t="shared" si="664"/>
        <v>30455.41</v>
      </c>
      <c r="N363" s="12">
        <f>+N364+N365+N366</f>
        <v>161770.59</v>
      </c>
    </row>
    <row r="364" spans="1:14" x14ac:dyDescent="0.25">
      <c r="A364" s="9" t="s">
        <v>78</v>
      </c>
      <c r="B364" s="45" t="s">
        <v>84</v>
      </c>
      <c r="C364" s="6">
        <v>119420</v>
      </c>
      <c r="D364" s="6">
        <v>0</v>
      </c>
      <c r="E364" s="6">
        <v>0</v>
      </c>
      <c r="F364" s="6">
        <v>30455.41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f t="shared" ref="M364:M366" si="670">+D364+E364+F364+G364+H364+I364+J364+K364+L364</f>
        <v>30455.41</v>
      </c>
      <c r="N364" s="6">
        <f t="shared" ref="N364:N366" si="671">+C364-M364</f>
        <v>88964.59</v>
      </c>
    </row>
    <row r="365" spans="1:14" x14ac:dyDescent="0.25">
      <c r="A365" s="9" t="s">
        <v>79</v>
      </c>
      <c r="B365" s="45" t="s">
        <v>308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f t="shared" si="670"/>
        <v>0</v>
      </c>
      <c r="N365" s="6">
        <f t="shared" si="671"/>
        <v>0</v>
      </c>
    </row>
    <row r="366" spans="1:14" x14ac:dyDescent="0.25">
      <c r="A366" s="9" t="s">
        <v>80</v>
      </c>
      <c r="B366" s="45" t="s">
        <v>335</v>
      </c>
      <c r="C366" s="6">
        <v>72806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f t="shared" si="670"/>
        <v>0</v>
      </c>
      <c r="N366" s="6">
        <f t="shared" si="671"/>
        <v>72806</v>
      </c>
    </row>
    <row r="367" spans="1:14" s="3" customFormat="1" ht="14.25" customHeight="1" x14ac:dyDescent="0.25">
      <c r="A367" s="4">
        <v>3</v>
      </c>
      <c r="B367" s="43" t="s">
        <v>10</v>
      </c>
      <c r="C367" s="5">
        <f>+C368</f>
        <v>0</v>
      </c>
      <c r="D367" s="5">
        <f t="shared" ref="D367:M367" si="672">+D368</f>
        <v>0</v>
      </c>
      <c r="E367" s="5">
        <f t="shared" si="672"/>
        <v>0</v>
      </c>
      <c r="F367" s="5">
        <f t="shared" si="672"/>
        <v>0</v>
      </c>
      <c r="G367" s="5">
        <f t="shared" si="672"/>
        <v>0</v>
      </c>
      <c r="H367" s="5">
        <f t="shared" si="672"/>
        <v>0</v>
      </c>
      <c r="I367" s="5">
        <f t="shared" si="672"/>
        <v>0</v>
      </c>
      <c r="J367" s="5">
        <f t="shared" si="672"/>
        <v>0</v>
      </c>
      <c r="K367" s="5">
        <f t="shared" si="672"/>
        <v>0</v>
      </c>
      <c r="L367" s="5">
        <f t="shared" si="672"/>
        <v>0</v>
      </c>
      <c r="M367" s="5">
        <f t="shared" si="672"/>
        <v>0</v>
      </c>
      <c r="N367" s="5">
        <f>+N368</f>
        <v>0</v>
      </c>
    </row>
    <row r="368" spans="1:14" s="3" customFormat="1" x14ac:dyDescent="0.25">
      <c r="A368" s="1">
        <v>3.8</v>
      </c>
      <c r="B368" s="44" t="s">
        <v>14</v>
      </c>
      <c r="C368" s="12">
        <f>+C369+C370</f>
        <v>0</v>
      </c>
      <c r="D368" s="12">
        <f t="shared" ref="D368:M368" si="673">+D369+D370</f>
        <v>0</v>
      </c>
      <c r="E368" s="12">
        <f t="shared" ref="E368:F368" si="674">+E369+E370</f>
        <v>0</v>
      </c>
      <c r="F368" s="12">
        <f t="shared" si="674"/>
        <v>0</v>
      </c>
      <c r="G368" s="12">
        <f t="shared" ref="G368:H368" si="675">+G369+G370</f>
        <v>0</v>
      </c>
      <c r="H368" s="12">
        <f t="shared" si="675"/>
        <v>0</v>
      </c>
      <c r="I368" s="12">
        <f t="shared" ref="I368:K368" si="676">+I369+I370</f>
        <v>0</v>
      </c>
      <c r="J368" s="12">
        <f t="shared" ref="J368" si="677">+J369+J370</f>
        <v>0</v>
      </c>
      <c r="K368" s="12">
        <f t="shared" si="676"/>
        <v>0</v>
      </c>
      <c r="L368" s="12">
        <f t="shared" ref="L368" si="678">+L369+L370</f>
        <v>0</v>
      </c>
      <c r="M368" s="12">
        <f t="shared" si="673"/>
        <v>0</v>
      </c>
      <c r="N368" s="12">
        <f>+N369+N370</f>
        <v>0</v>
      </c>
    </row>
    <row r="369" spans="1:14" x14ac:dyDescent="0.25">
      <c r="A369" s="9" t="s">
        <v>167</v>
      </c>
      <c r="B369" s="45" t="s">
        <v>170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f t="shared" ref="M369:M370" si="679">+D369+E369+F369+G369+H369+I369+J369+K369+L369</f>
        <v>0</v>
      </c>
      <c r="N369" s="6">
        <f t="shared" ref="N369:N370" si="680">+C369-M369</f>
        <v>0</v>
      </c>
    </row>
    <row r="370" spans="1:14" x14ac:dyDescent="0.25">
      <c r="A370" s="9" t="s">
        <v>168</v>
      </c>
      <c r="B370" s="45" t="s">
        <v>245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f t="shared" si="679"/>
        <v>0</v>
      </c>
      <c r="N370" s="6">
        <f t="shared" si="680"/>
        <v>0</v>
      </c>
    </row>
    <row r="371" spans="1:14" x14ac:dyDescent="0.25">
      <c r="A371" s="1"/>
      <c r="B371" s="44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s="15" customFormat="1" ht="15.75" x14ac:dyDescent="0.25">
      <c r="A372" s="28" t="s">
        <v>48</v>
      </c>
      <c r="B372" s="42"/>
      <c r="C372" s="29">
        <f t="shared" ref="C372:H372" si="681">+C373+C386+C406+C425+C429</f>
        <v>5432381</v>
      </c>
      <c r="D372" s="29">
        <f t="shared" si="681"/>
        <v>0</v>
      </c>
      <c r="E372" s="29">
        <f t="shared" si="681"/>
        <v>0</v>
      </c>
      <c r="F372" s="29">
        <f>+F373+F386+F406+F425+F429</f>
        <v>139853.79999999999</v>
      </c>
      <c r="G372" s="29">
        <f t="shared" si="681"/>
        <v>0</v>
      </c>
      <c r="H372" s="29">
        <f t="shared" si="681"/>
        <v>0</v>
      </c>
      <c r="I372" s="29">
        <f t="shared" ref="I372" si="682">+I373+I386+I406+I425+I429</f>
        <v>0</v>
      </c>
      <c r="J372" s="29">
        <f t="shared" ref="J372:K372" si="683">+J373+J386+J406+J425+J429</f>
        <v>0</v>
      </c>
      <c r="K372" s="29">
        <f t="shared" si="683"/>
        <v>0</v>
      </c>
      <c r="L372" s="29">
        <f t="shared" ref="L372" si="684">+L373+L386+L406+L425+L429</f>
        <v>0</v>
      </c>
      <c r="M372" s="29">
        <f>+M373+M386+M406+M425+M429</f>
        <v>139853.79999999999</v>
      </c>
      <c r="N372" s="29">
        <f>+N373+N386+N406+N425+N429</f>
        <v>5292527.2</v>
      </c>
    </row>
    <row r="373" spans="1:14" x14ac:dyDescent="0.25">
      <c r="A373" s="4">
        <v>1</v>
      </c>
      <c r="B373" s="43" t="s">
        <v>1</v>
      </c>
      <c r="C373" s="5">
        <f>+C374+C376+C378+C384</f>
        <v>0</v>
      </c>
      <c r="D373" s="5">
        <f t="shared" ref="D373:N373" si="685">+D374+D376+D378+D384</f>
        <v>0</v>
      </c>
      <c r="E373" s="5">
        <f t="shared" ref="E373:F373" si="686">+E374+E376+E378+E384</f>
        <v>0</v>
      </c>
      <c r="F373" s="5">
        <f t="shared" si="686"/>
        <v>0</v>
      </c>
      <c r="G373" s="5">
        <f t="shared" ref="G373:H373" si="687">+G374+G376+G378+G384</f>
        <v>0</v>
      </c>
      <c r="H373" s="5">
        <f t="shared" si="687"/>
        <v>0</v>
      </c>
      <c r="I373" s="5">
        <f t="shared" ref="I373:K373" si="688">+I374+I376+I378+I384</f>
        <v>0</v>
      </c>
      <c r="J373" s="5">
        <f t="shared" ref="J373" si="689">+J374+J376+J378+J384</f>
        <v>0</v>
      </c>
      <c r="K373" s="5">
        <f t="shared" si="688"/>
        <v>0</v>
      </c>
      <c r="L373" s="5">
        <f t="shared" ref="L373" si="690">+L374+L376+L378+L384</f>
        <v>0</v>
      </c>
      <c r="M373" s="5">
        <f t="shared" si="685"/>
        <v>0</v>
      </c>
      <c r="N373" s="5">
        <f t="shared" si="685"/>
        <v>0</v>
      </c>
    </row>
    <row r="374" spans="1:14" s="3" customFormat="1" x14ac:dyDescent="0.25">
      <c r="A374" s="1">
        <v>1.1000000000000001</v>
      </c>
      <c r="B374" s="44" t="s">
        <v>27</v>
      </c>
      <c r="C374" s="12">
        <f>+C375</f>
        <v>0</v>
      </c>
      <c r="D374" s="12">
        <f t="shared" ref="D374:N374" si="691">+D375</f>
        <v>0</v>
      </c>
      <c r="E374" s="12">
        <f t="shared" si="691"/>
        <v>0</v>
      </c>
      <c r="F374" s="12">
        <f t="shared" si="691"/>
        <v>0</v>
      </c>
      <c r="G374" s="12">
        <f t="shared" si="691"/>
        <v>0</v>
      </c>
      <c r="H374" s="12">
        <f t="shared" si="691"/>
        <v>0</v>
      </c>
      <c r="I374" s="12">
        <f t="shared" si="691"/>
        <v>0</v>
      </c>
      <c r="J374" s="12">
        <f t="shared" si="691"/>
        <v>0</v>
      </c>
      <c r="K374" s="12">
        <f t="shared" si="691"/>
        <v>0</v>
      </c>
      <c r="L374" s="12">
        <f t="shared" si="691"/>
        <v>0</v>
      </c>
      <c r="M374" s="12">
        <f t="shared" si="691"/>
        <v>0</v>
      </c>
      <c r="N374" s="12">
        <f t="shared" si="691"/>
        <v>0</v>
      </c>
    </row>
    <row r="375" spans="1:14" x14ac:dyDescent="0.25">
      <c r="A375" s="9" t="s">
        <v>56</v>
      </c>
      <c r="B375" s="45" t="s">
        <v>57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f t="shared" ref="M375" si="692">+D375+E375+F375+G375+H375+I375+J375+K375+L375</f>
        <v>0</v>
      </c>
      <c r="N375" s="6">
        <f t="shared" ref="N375" si="693">+C375-M375</f>
        <v>0</v>
      </c>
    </row>
    <row r="376" spans="1:14" s="3" customFormat="1" x14ac:dyDescent="0.25">
      <c r="A376" s="1">
        <v>1.2</v>
      </c>
      <c r="B376" s="44" t="s">
        <v>28</v>
      </c>
      <c r="C376" s="12">
        <f>+C377</f>
        <v>0</v>
      </c>
      <c r="D376" s="12">
        <f t="shared" ref="D376:N376" si="694">+D377</f>
        <v>0</v>
      </c>
      <c r="E376" s="12">
        <f t="shared" si="694"/>
        <v>0</v>
      </c>
      <c r="F376" s="12">
        <f t="shared" si="694"/>
        <v>0</v>
      </c>
      <c r="G376" s="12">
        <f t="shared" si="694"/>
        <v>0</v>
      </c>
      <c r="H376" s="12">
        <f t="shared" si="694"/>
        <v>0</v>
      </c>
      <c r="I376" s="12">
        <f t="shared" si="694"/>
        <v>0</v>
      </c>
      <c r="J376" s="12">
        <f t="shared" si="694"/>
        <v>0</v>
      </c>
      <c r="K376" s="12">
        <f t="shared" si="694"/>
        <v>0</v>
      </c>
      <c r="L376" s="12">
        <f t="shared" si="694"/>
        <v>0</v>
      </c>
      <c r="M376" s="12">
        <f t="shared" si="694"/>
        <v>0</v>
      </c>
      <c r="N376" s="12">
        <f t="shared" si="694"/>
        <v>0</v>
      </c>
    </row>
    <row r="377" spans="1:14" ht="14.25" customHeight="1" x14ac:dyDescent="0.25">
      <c r="A377" s="9" t="s">
        <v>59</v>
      </c>
      <c r="B377" s="45" t="s">
        <v>60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f t="shared" ref="M377" si="695">+D377+E377+F377+G377+H377+I377+J377+K377+L377</f>
        <v>0</v>
      </c>
      <c r="N377" s="6">
        <f t="shared" ref="N377" si="696">+C377-M377</f>
        <v>0</v>
      </c>
    </row>
    <row r="378" spans="1:14" s="3" customFormat="1" x14ac:dyDescent="0.25">
      <c r="A378" s="1">
        <v>1.3</v>
      </c>
      <c r="B378" s="44" t="s">
        <v>2</v>
      </c>
      <c r="C378" s="12">
        <f>+C379+C382+C383</f>
        <v>0</v>
      </c>
      <c r="D378" s="12">
        <f t="shared" ref="D378:N378" si="697">+D379+D382+D383</f>
        <v>0</v>
      </c>
      <c r="E378" s="12">
        <f t="shared" ref="E378:F378" si="698">+E379+E382+E383</f>
        <v>0</v>
      </c>
      <c r="F378" s="12">
        <f t="shared" si="698"/>
        <v>0</v>
      </c>
      <c r="G378" s="12">
        <f t="shared" ref="G378:H378" si="699">+G379+G382+G383</f>
        <v>0</v>
      </c>
      <c r="H378" s="12">
        <f t="shared" si="699"/>
        <v>0</v>
      </c>
      <c r="I378" s="12">
        <f t="shared" ref="I378:K378" si="700">+I379+I382+I383</f>
        <v>0</v>
      </c>
      <c r="J378" s="12">
        <f t="shared" ref="J378" si="701">+J379+J382+J383</f>
        <v>0</v>
      </c>
      <c r="K378" s="12">
        <f t="shared" si="700"/>
        <v>0</v>
      </c>
      <c r="L378" s="12">
        <f t="shared" ref="L378" si="702">+L379+L382+L383</f>
        <v>0</v>
      </c>
      <c r="M378" s="12">
        <f t="shared" si="697"/>
        <v>0</v>
      </c>
      <c r="N378" s="12">
        <f t="shared" si="697"/>
        <v>0</v>
      </c>
    </row>
    <row r="379" spans="1:14" s="3" customFormat="1" x14ac:dyDescent="0.25">
      <c r="A379" s="20" t="s">
        <v>61</v>
      </c>
      <c r="B379" s="44" t="s">
        <v>62</v>
      </c>
      <c r="C379" s="12">
        <f>+C380+C381</f>
        <v>0</v>
      </c>
      <c r="D379" s="12">
        <f t="shared" ref="D379:N379" si="703">+D380+D381</f>
        <v>0</v>
      </c>
      <c r="E379" s="12">
        <f t="shared" si="703"/>
        <v>0</v>
      </c>
      <c r="F379" s="12">
        <f t="shared" si="703"/>
        <v>0</v>
      </c>
      <c r="G379" s="12">
        <f t="shared" si="703"/>
        <v>0</v>
      </c>
      <c r="H379" s="12">
        <f t="shared" si="703"/>
        <v>0</v>
      </c>
      <c r="I379" s="12">
        <f t="shared" si="703"/>
        <v>0</v>
      </c>
      <c r="J379" s="12">
        <f t="shared" si="703"/>
        <v>0</v>
      </c>
      <c r="K379" s="12">
        <f t="shared" si="703"/>
        <v>0</v>
      </c>
      <c r="L379" s="12">
        <f t="shared" si="703"/>
        <v>0</v>
      </c>
      <c r="M379" s="12">
        <f t="shared" si="703"/>
        <v>0</v>
      </c>
      <c r="N379" s="12">
        <f t="shared" si="703"/>
        <v>0</v>
      </c>
    </row>
    <row r="380" spans="1:14" x14ac:dyDescent="0.25">
      <c r="A380" s="9" t="s">
        <v>65</v>
      </c>
      <c r="B380" s="45" t="s">
        <v>63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f t="shared" ref="M380:M383" si="704">+D380+E380+F380+G380+H380+I380+J380+K380+L380</f>
        <v>0</v>
      </c>
      <c r="N380" s="6">
        <f t="shared" ref="N380:N383" si="705">+C380-M380</f>
        <v>0</v>
      </c>
    </row>
    <row r="381" spans="1:14" x14ac:dyDescent="0.25">
      <c r="A381" s="9" t="s">
        <v>66</v>
      </c>
      <c r="B381" s="45" t="s">
        <v>64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f t="shared" si="704"/>
        <v>0</v>
      </c>
      <c r="N381" s="6">
        <f t="shared" si="705"/>
        <v>0</v>
      </c>
    </row>
    <row r="382" spans="1:14" x14ac:dyDescent="0.25">
      <c r="A382" s="9" t="s">
        <v>67</v>
      </c>
      <c r="B382" s="46" t="s">
        <v>68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f t="shared" si="704"/>
        <v>0</v>
      </c>
      <c r="N382" s="6">
        <f t="shared" si="705"/>
        <v>0</v>
      </c>
    </row>
    <row r="383" spans="1:14" x14ac:dyDescent="0.25">
      <c r="A383" s="9" t="s">
        <v>69</v>
      </c>
      <c r="B383" s="46" t="s">
        <v>70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f t="shared" si="704"/>
        <v>0</v>
      </c>
      <c r="N383" s="6">
        <f t="shared" si="705"/>
        <v>0</v>
      </c>
    </row>
    <row r="384" spans="1:14" s="3" customFormat="1" x14ac:dyDescent="0.25">
      <c r="A384" s="1" t="s">
        <v>348</v>
      </c>
      <c r="B384" s="44" t="s">
        <v>351</v>
      </c>
      <c r="C384" s="12">
        <f>+C385</f>
        <v>0</v>
      </c>
      <c r="D384" s="12">
        <f t="shared" ref="D384:N384" si="706">+D385</f>
        <v>0</v>
      </c>
      <c r="E384" s="12">
        <f t="shared" si="706"/>
        <v>0</v>
      </c>
      <c r="F384" s="12">
        <f t="shared" si="706"/>
        <v>0</v>
      </c>
      <c r="G384" s="12">
        <f t="shared" si="706"/>
        <v>0</v>
      </c>
      <c r="H384" s="12">
        <f t="shared" si="706"/>
        <v>0</v>
      </c>
      <c r="I384" s="12">
        <f t="shared" si="706"/>
        <v>0</v>
      </c>
      <c r="J384" s="12">
        <f t="shared" si="706"/>
        <v>0</v>
      </c>
      <c r="K384" s="12">
        <f t="shared" si="706"/>
        <v>0</v>
      </c>
      <c r="L384" s="12">
        <f t="shared" si="706"/>
        <v>0</v>
      </c>
      <c r="M384" s="12">
        <f t="shared" si="706"/>
        <v>0</v>
      </c>
      <c r="N384" s="12">
        <f t="shared" si="706"/>
        <v>0</v>
      </c>
    </row>
    <row r="385" spans="1:16" x14ac:dyDescent="0.25">
      <c r="A385" s="9" t="s">
        <v>349</v>
      </c>
      <c r="B385" s="45" t="s">
        <v>350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f t="shared" ref="M385" si="707">+D385+E385+F385+G385+H385+I385+J385+K385+L385</f>
        <v>0</v>
      </c>
      <c r="N385" s="6">
        <f t="shared" ref="N385" si="708">+C385-M385</f>
        <v>0</v>
      </c>
    </row>
    <row r="386" spans="1:16" s="3" customFormat="1" x14ac:dyDescent="0.25">
      <c r="A386" s="4">
        <v>2</v>
      </c>
      <c r="B386" s="43" t="s">
        <v>6</v>
      </c>
      <c r="C386" s="5">
        <f>+C387+C393+C396+C400+C402+C404</f>
        <v>2427381</v>
      </c>
      <c r="D386" s="5">
        <f t="shared" ref="D386:N386" si="709">+D387+D393+D396+D400+D402+D404</f>
        <v>0</v>
      </c>
      <c r="E386" s="5">
        <f t="shared" si="709"/>
        <v>0</v>
      </c>
      <c r="F386" s="5">
        <f t="shared" si="709"/>
        <v>130191</v>
      </c>
      <c r="G386" s="5">
        <f t="shared" si="709"/>
        <v>0</v>
      </c>
      <c r="H386" s="5">
        <f t="shared" si="709"/>
        <v>0</v>
      </c>
      <c r="I386" s="5">
        <f t="shared" ref="I386" si="710">+I387+I393+I396+I400+I402+I404</f>
        <v>0</v>
      </c>
      <c r="J386" s="5">
        <f t="shared" ref="J386:K386" si="711">+J387+J393+J396+J400+J402+J404</f>
        <v>0</v>
      </c>
      <c r="K386" s="5">
        <f t="shared" si="711"/>
        <v>0</v>
      </c>
      <c r="L386" s="5">
        <f t="shared" ref="L386" si="712">+L387+L393+L396+L400+L402+L404</f>
        <v>0</v>
      </c>
      <c r="M386" s="5">
        <f t="shared" si="709"/>
        <v>130191</v>
      </c>
      <c r="N386" s="5">
        <f t="shared" si="709"/>
        <v>2297190</v>
      </c>
    </row>
    <row r="387" spans="1:16" s="3" customFormat="1" ht="30" x14ac:dyDescent="0.25">
      <c r="A387" s="20">
        <v>2.1</v>
      </c>
      <c r="B387" s="44" t="s">
        <v>50</v>
      </c>
      <c r="C387" s="12">
        <f>+C388+C389+C390+C391+C392</f>
        <v>1400000</v>
      </c>
      <c r="D387" s="12">
        <f t="shared" ref="D387:N387" si="713">+D388+D389+D390+D391+D392</f>
        <v>0</v>
      </c>
      <c r="E387" s="12">
        <f t="shared" ref="E387:F387" si="714">+E388+E389+E390+E391+E392</f>
        <v>0</v>
      </c>
      <c r="F387" s="12">
        <f t="shared" si="714"/>
        <v>117730.75</v>
      </c>
      <c r="G387" s="12">
        <f t="shared" ref="G387:H387" si="715">+G388+G389+G390+G391+G392</f>
        <v>0</v>
      </c>
      <c r="H387" s="12">
        <f t="shared" si="715"/>
        <v>0</v>
      </c>
      <c r="I387" s="12">
        <f t="shared" ref="I387:K387" si="716">+I388+I389+I390+I391+I392</f>
        <v>0</v>
      </c>
      <c r="J387" s="12">
        <f t="shared" ref="J387" si="717">+J388+J389+J390+J391+J392</f>
        <v>0</v>
      </c>
      <c r="K387" s="12">
        <f t="shared" si="716"/>
        <v>0</v>
      </c>
      <c r="L387" s="12">
        <f t="shared" ref="L387" si="718">+L388+L389+L390+L391+L392</f>
        <v>0</v>
      </c>
      <c r="M387" s="12">
        <f t="shared" si="713"/>
        <v>117730.75</v>
      </c>
      <c r="N387" s="12">
        <f t="shared" si="713"/>
        <v>1282269.25</v>
      </c>
    </row>
    <row r="388" spans="1:16" x14ac:dyDescent="0.25">
      <c r="A388" s="9" t="s">
        <v>78</v>
      </c>
      <c r="B388" s="45" t="s">
        <v>84</v>
      </c>
      <c r="C388" s="6">
        <v>690000</v>
      </c>
      <c r="D388" s="6">
        <v>0</v>
      </c>
      <c r="E388" s="6">
        <v>0</v>
      </c>
      <c r="F388" s="6">
        <v>62261.53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f t="shared" ref="M388:M392" si="719">+D388+E388+F388+G388+H388+I388+J388+K388+L388</f>
        <v>62261.53</v>
      </c>
      <c r="N388" s="6">
        <f t="shared" ref="N388:N392" si="720">+C388-M388</f>
        <v>627738.47</v>
      </c>
      <c r="P388" s="22"/>
    </row>
    <row r="389" spans="1:16" x14ac:dyDescent="0.25">
      <c r="A389" s="9" t="s">
        <v>79</v>
      </c>
      <c r="B389" s="45" t="s">
        <v>85</v>
      </c>
      <c r="C389" s="6">
        <v>150000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f t="shared" si="719"/>
        <v>0</v>
      </c>
      <c r="N389" s="6">
        <f t="shared" si="720"/>
        <v>150000</v>
      </c>
    </row>
    <row r="390" spans="1:16" ht="30" x14ac:dyDescent="0.25">
      <c r="A390" s="9" t="s">
        <v>80</v>
      </c>
      <c r="B390" s="45" t="s">
        <v>86</v>
      </c>
      <c r="C390" s="6">
        <v>180000</v>
      </c>
      <c r="D390" s="6">
        <v>0</v>
      </c>
      <c r="E390" s="6">
        <v>0</v>
      </c>
      <c r="F390" s="6">
        <v>22573.599999999999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f t="shared" si="719"/>
        <v>22573.599999999999</v>
      </c>
      <c r="N390" s="6">
        <f t="shared" si="720"/>
        <v>157426.4</v>
      </c>
    </row>
    <row r="391" spans="1:16" x14ac:dyDescent="0.25">
      <c r="A391" s="9" t="s">
        <v>81</v>
      </c>
      <c r="B391" s="46" t="s">
        <v>87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f t="shared" si="719"/>
        <v>0</v>
      </c>
      <c r="N391" s="6">
        <f t="shared" si="720"/>
        <v>0</v>
      </c>
    </row>
    <row r="392" spans="1:16" x14ac:dyDescent="0.25">
      <c r="A392" s="9" t="s">
        <v>82</v>
      </c>
      <c r="B392" s="46" t="s">
        <v>88</v>
      </c>
      <c r="C392" s="6">
        <v>380000</v>
      </c>
      <c r="D392" s="6">
        <v>0</v>
      </c>
      <c r="E392" s="6">
        <v>0</v>
      </c>
      <c r="F392" s="6">
        <v>32895.620000000003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f t="shared" si="719"/>
        <v>32895.620000000003</v>
      </c>
      <c r="N392" s="6">
        <f t="shared" si="720"/>
        <v>347104.38</v>
      </c>
    </row>
    <row r="393" spans="1:16" s="3" customFormat="1" x14ac:dyDescent="0.25">
      <c r="A393" s="20">
        <v>2.2000000000000002</v>
      </c>
      <c r="B393" s="47" t="s">
        <v>311</v>
      </c>
      <c r="C393" s="12">
        <f>+C394+C395</f>
        <v>30000</v>
      </c>
      <c r="D393" s="12">
        <f t="shared" ref="D393:N393" si="721">+D394+D395</f>
        <v>0</v>
      </c>
      <c r="E393" s="12">
        <f t="shared" ref="E393:F393" si="722">+E394+E395</f>
        <v>0</v>
      </c>
      <c r="F393" s="12">
        <f t="shared" si="722"/>
        <v>0</v>
      </c>
      <c r="G393" s="12">
        <f t="shared" ref="G393:H393" si="723">+G394+G395</f>
        <v>0</v>
      </c>
      <c r="H393" s="12">
        <f t="shared" si="723"/>
        <v>0</v>
      </c>
      <c r="I393" s="12">
        <f t="shared" ref="I393:K393" si="724">+I394+I395</f>
        <v>0</v>
      </c>
      <c r="J393" s="12">
        <f t="shared" ref="J393" si="725">+J394+J395</f>
        <v>0</v>
      </c>
      <c r="K393" s="12">
        <f t="shared" si="724"/>
        <v>0</v>
      </c>
      <c r="L393" s="12">
        <f t="shared" ref="L393" si="726">+L394+L395</f>
        <v>0</v>
      </c>
      <c r="M393" s="12">
        <f t="shared" si="721"/>
        <v>0</v>
      </c>
      <c r="N393" s="12">
        <f t="shared" si="721"/>
        <v>30000</v>
      </c>
    </row>
    <row r="394" spans="1:16" x14ac:dyDescent="0.25">
      <c r="A394" s="9" t="s">
        <v>90</v>
      </c>
      <c r="B394" s="46" t="s">
        <v>91</v>
      </c>
      <c r="C394" s="6">
        <v>30000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f t="shared" ref="M394:M395" si="727">+D394+E394+F394+G394+H394+I394+J394+K394+L394</f>
        <v>0</v>
      </c>
      <c r="N394" s="6">
        <f t="shared" ref="N394:N395" si="728">+C394-M394</f>
        <v>30000</v>
      </c>
    </row>
    <row r="395" spans="1:16" ht="15.75" customHeight="1" x14ac:dyDescent="0.25">
      <c r="A395" s="9" t="s">
        <v>255</v>
      </c>
      <c r="B395" s="46" t="s">
        <v>312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f t="shared" si="727"/>
        <v>0</v>
      </c>
      <c r="N395" s="6">
        <f t="shared" si="728"/>
        <v>0</v>
      </c>
    </row>
    <row r="396" spans="1:16" s="3" customFormat="1" x14ac:dyDescent="0.25">
      <c r="A396" s="20">
        <v>2.4</v>
      </c>
      <c r="B396" s="47" t="s">
        <v>29</v>
      </c>
      <c r="C396" s="12">
        <f>+C397+C398+C399</f>
        <v>497500</v>
      </c>
      <c r="D396" s="12">
        <f t="shared" ref="D396:N396" si="729">+D397+D398+D399</f>
        <v>0</v>
      </c>
      <c r="E396" s="12">
        <f t="shared" ref="E396:F396" si="730">+E397+E398+E399</f>
        <v>0</v>
      </c>
      <c r="F396" s="12">
        <f t="shared" si="730"/>
        <v>0</v>
      </c>
      <c r="G396" s="12">
        <f t="shared" ref="G396:H396" si="731">+G397+G398+G399</f>
        <v>0</v>
      </c>
      <c r="H396" s="12">
        <f t="shared" si="731"/>
        <v>0</v>
      </c>
      <c r="I396" s="12">
        <f t="shared" ref="I396:K396" si="732">+I397+I398+I399</f>
        <v>0</v>
      </c>
      <c r="J396" s="12">
        <f t="shared" ref="J396" si="733">+J397+J398+J399</f>
        <v>0</v>
      </c>
      <c r="K396" s="12">
        <f t="shared" si="732"/>
        <v>0</v>
      </c>
      <c r="L396" s="12">
        <f t="shared" ref="L396" si="734">+L397+L398+L399</f>
        <v>0</v>
      </c>
      <c r="M396" s="12">
        <f t="shared" si="729"/>
        <v>0</v>
      </c>
      <c r="N396" s="12">
        <f t="shared" si="729"/>
        <v>497500</v>
      </c>
    </row>
    <row r="397" spans="1:16" x14ac:dyDescent="0.25">
      <c r="A397" s="23" t="s">
        <v>257</v>
      </c>
      <c r="B397" s="46" t="s">
        <v>307</v>
      </c>
      <c r="C397" s="6">
        <v>10000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f t="shared" ref="M397:M399" si="735">+D397+E397+F397+G397+H397+I397+J397+K397+L397</f>
        <v>0</v>
      </c>
      <c r="N397" s="6">
        <f t="shared" ref="N397:N399" si="736">+C397-M397</f>
        <v>10000</v>
      </c>
    </row>
    <row r="398" spans="1:16" x14ac:dyDescent="0.25">
      <c r="A398" s="23" t="s">
        <v>92</v>
      </c>
      <c r="B398" s="46" t="s">
        <v>94</v>
      </c>
      <c r="C398" s="6">
        <v>480000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f t="shared" si="735"/>
        <v>0</v>
      </c>
      <c r="N398" s="6">
        <f t="shared" si="736"/>
        <v>480000</v>
      </c>
    </row>
    <row r="399" spans="1:16" x14ac:dyDescent="0.25">
      <c r="A399" s="23" t="s">
        <v>93</v>
      </c>
      <c r="B399" s="46" t="s">
        <v>95</v>
      </c>
      <c r="C399" s="6">
        <v>7500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f t="shared" si="735"/>
        <v>0</v>
      </c>
      <c r="N399" s="6">
        <f t="shared" si="736"/>
        <v>7500</v>
      </c>
    </row>
    <row r="400" spans="1:16" s="3" customFormat="1" x14ac:dyDescent="0.25">
      <c r="A400" s="24">
        <v>2.6</v>
      </c>
      <c r="B400" s="47" t="s">
        <v>8</v>
      </c>
      <c r="C400" s="12">
        <f>+C401</f>
        <v>380000</v>
      </c>
      <c r="D400" s="12">
        <f t="shared" ref="D400:N400" si="737">+D401</f>
        <v>0</v>
      </c>
      <c r="E400" s="12">
        <f t="shared" si="737"/>
        <v>0</v>
      </c>
      <c r="F400" s="12">
        <f t="shared" si="737"/>
        <v>0</v>
      </c>
      <c r="G400" s="12">
        <f t="shared" si="737"/>
        <v>0</v>
      </c>
      <c r="H400" s="12">
        <f t="shared" si="737"/>
        <v>0</v>
      </c>
      <c r="I400" s="12">
        <f t="shared" si="737"/>
        <v>0</v>
      </c>
      <c r="J400" s="12">
        <f t="shared" si="737"/>
        <v>0</v>
      </c>
      <c r="K400" s="12">
        <f t="shared" si="737"/>
        <v>0</v>
      </c>
      <c r="L400" s="12">
        <f t="shared" si="737"/>
        <v>0</v>
      </c>
      <c r="M400" s="12">
        <f t="shared" si="737"/>
        <v>0</v>
      </c>
      <c r="N400" s="12">
        <f t="shared" si="737"/>
        <v>380000</v>
      </c>
    </row>
    <row r="401" spans="1:14" x14ac:dyDescent="0.25">
      <c r="A401" s="23" t="s">
        <v>98</v>
      </c>
      <c r="B401" s="46" t="s">
        <v>8</v>
      </c>
      <c r="C401" s="6">
        <v>380000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f t="shared" ref="M401" si="738">+D401+E401+F401+G401+H401+I401+J401+K401+L401</f>
        <v>0</v>
      </c>
      <c r="N401" s="6">
        <f t="shared" ref="N401" si="739">+C401-M401</f>
        <v>380000</v>
      </c>
    </row>
    <row r="402" spans="1:14" s="3" customFormat="1" x14ac:dyDescent="0.25">
      <c r="A402" s="24">
        <v>2.7</v>
      </c>
      <c r="B402" s="47" t="s">
        <v>31</v>
      </c>
      <c r="C402" s="12">
        <f>+C403</f>
        <v>0</v>
      </c>
      <c r="D402" s="12">
        <f t="shared" ref="D402:N402" si="740">+D403</f>
        <v>0</v>
      </c>
      <c r="E402" s="12">
        <f t="shared" si="740"/>
        <v>0</v>
      </c>
      <c r="F402" s="12">
        <f t="shared" si="740"/>
        <v>0</v>
      </c>
      <c r="G402" s="12">
        <f t="shared" si="740"/>
        <v>0</v>
      </c>
      <c r="H402" s="12">
        <f t="shared" si="740"/>
        <v>0</v>
      </c>
      <c r="I402" s="12">
        <f t="shared" si="740"/>
        <v>0</v>
      </c>
      <c r="J402" s="12">
        <f t="shared" si="740"/>
        <v>0</v>
      </c>
      <c r="K402" s="12">
        <f t="shared" si="740"/>
        <v>0</v>
      </c>
      <c r="L402" s="12">
        <f t="shared" si="740"/>
        <v>0</v>
      </c>
      <c r="M402" s="12">
        <f t="shared" si="740"/>
        <v>0</v>
      </c>
      <c r="N402" s="12">
        <f t="shared" si="740"/>
        <v>0</v>
      </c>
    </row>
    <row r="403" spans="1:14" x14ac:dyDescent="0.25">
      <c r="A403" s="23" t="s">
        <v>101</v>
      </c>
      <c r="B403" s="46" t="s">
        <v>336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f t="shared" ref="M403" si="741">+D403+E403+F403+G403+H403+I403+J403+K403+L403</f>
        <v>0</v>
      </c>
      <c r="N403" s="6">
        <f t="shared" ref="N403" si="742">+C403-M403</f>
        <v>0</v>
      </c>
    </row>
    <row r="404" spans="1:14" s="3" customFormat="1" x14ac:dyDescent="0.25">
      <c r="A404" s="1">
        <v>2.9</v>
      </c>
      <c r="B404" s="44" t="s">
        <v>32</v>
      </c>
      <c r="C404" s="12">
        <f>+C405</f>
        <v>119881</v>
      </c>
      <c r="D404" s="12">
        <f t="shared" ref="D404:N404" si="743">+D405</f>
        <v>0</v>
      </c>
      <c r="E404" s="12">
        <f t="shared" si="743"/>
        <v>0</v>
      </c>
      <c r="F404" s="12">
        <f t="shared" si="743"/>
        <v>12460.25</v>
      </c>
      <c r="G404" s="12">
        <f t="shared" si="743"/>
        <v>0</v>
      </c>
      <c r="H404" s="12">
        <f t="shared" si="743"/>
        <v>0</v>
      </c>
      <c r="I404" s="12">
        <f t="shared" si="743"/>
        <v>0</v>
      </c>
      <c r="J404" s="12">
        <f t="shared" si="743"/>
        <v>0</v>
      </c>
      <c r="K404" s="12">
        <f t="shared" si="743"/>
        <v>0</v>
      </c>
      <c r="L404" s="12">
        <f t="shared" si="743"/>
        <v>0</v>
      </c>
      <c r="M404" s="12">
        <f t="shared" si="743"/>
        <v>12460.25</v>
      </c>
      <c r="N404" s="12">
        <f t="shared" si="743"/>
        <v>107420.75</v>
      </c>
    </row>
    <row r="405" spans="1:14" x14ac:dyDescent="0.25">
      <c r="A405" s="9" t="s">
        <v>109</v>
      </c>
      <c r="B405" s="45" t="s">
        <v>114</v>
      </c>
      <c r="C405" s="6">
        <v>119881</v>
      </c>
      <c r="D405" s="6">
        <v>0</v>
      </c>
      <c r="E405" s="6">
        <v>0</v>
      </c>
      <c r="F405" s="6">
        <v>12460.25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f t="shared" ref="M405" si="744">+D405+E405+F405+G405+H405+I405+J405+K405+L405</f>
        <v>12460.25</v>
      </c>
      <c r="N405" s="6">
        <f t="shared" ref="N405" si="745">+C405-M405</f>
        <v>107420.75</v>
      </c>
    </row>
    <row r="406" spans="1:14" s="3" customFormat="1" x14ac:dyDescent="0.25">
      <c r="A406" s="4">
        <v>3</v>
      </c>
      <c r="B406" s="43" t="s">
        <v>10</v>
      </c>
      <c r="C406" s="5">
        <f t="shared" ref="C406:N406" si="746">+C410+C416+C421+C418+C423+C407</f>
        <v>2855000</v>
      </c>
      <c r="D406" s="5">
        <f t="shared" si="746"/>
        <v>0</v>
      </c>
      <c r="E406" s="5">
        <f t="shared" si="746"/>
        <v>0</v>
      </c>
      <c r="F406" s="5">
        <f t="shared" si="746"/>
        <v>9662.7999999999993</v>
      </c>
      <c r="G406" s="5">
        <f t="shared" si="746"/>
        <v>0</v>
      </c>
      <c r="H406" s="5">
        <f t="shared" si="746"/>
        <v>0</v>
      </c>
      <c r="I406" s="5">
        <f t="shared" ref="I406" si="747">+I410+I416+I421+I418+I423+I407</f>
        <v>0</v>
      </c>
      <c r="J406" s="5">
        <f t="shared" ref="J406:K406" si="748">+J410+J416+J421+J418+J423+J407</f>
        <v>0</v>
      </c>
      <c r="K406" s="5">
        <f t="shared" si="748"/>
        <v>0</v>
      </c>
      <c r="L406" s="5">
        <f t="shared" ref="L406" si="749">+L410+L416+L421+L418+L423+L407</f>
        <v>0</v>
      </c>
      <c r="M406" s="5">
        <f t="shared" si="746"/>
        <v>9662.7999999999993</v>
      </c>
      <c r="N406" s="5">
        <f t="shared" si="746"/>
        <v>2845337.2</v>
      </c>
    </row>
    <row r="407" spans="1:14" s="3" customFormat="1" x14ac:dyDescent="0.25">
      <c r="A407" s="1">
        <v>3.2</v>
      </c>
      <c r="B407" s="44" t="s">
        <v>12</v>
      </c>
      <c r="C407" s="12">
        <f>+C408+C409</f>
        <v>313000</v>
      </c>
      <c r="D407" s="12">
        <f t="shared" ref="D407:N407" si="750">+D408+D409</f>
        <v>0</v>
      </c>
      <c r="E407" s="12">
        <f t="shared" ref="E407:F407" si="751">+E408+E409</f>
        <v>0</v>
      </c>
      <c r="F407" s="12">
        <f t="shared" si="751"/>
        <v>0</v>
      </c>
      <c r="G407" s="12">
        <f t="shared" ref="G407:H407" si="752">+G408+G409</f>
        <v>0</v>
      </c>
      <c r="H407" s="12">
        <f t="shared" si="752"/>
        <v>0</v>
      </c>
      <c r="I407" s="12">
        <f t="shared" ref="I407:K407" si="753">+I408+I409</f>
        <v>0</v>
      </c>
      <c r="J407" s="12">
        <f t="shared" ref="J407" si="754">+J408+J409</f>
        <v>0</v>
      </c>
      <c r="K407" s="12">
        <f t="shared" si="753"/>
        <v>0</v>
      </c>
      <c r="L407" s="12">
        <f t="shared" ref="L407" si="755">+L408+L409</f>
        <v>0</v>
      </c>
      <c r="M407" s="12">
        <f t="shared" si="750"/>
        <v>0</v>
      </c>
      <c r="N407" s="12">
        <f t="shared" si="750"/>
        <v>313000</v>
      </c>
    </row>
    <row r="408" spans="1:14" x14ac:dyDescent="0.25">
      <c r="A408" s="9" t="s">
        <v>123</v>
      </c>
      <c r="B408" s="45" t="s">
        <v>127</v>
      </c>
      <c r="C408" s="6">
        <v>33000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f t="shared" ref="M408:M409" si="756">+D408+E408+F408+G408+H408+I408+J408+K408+L408</f>
        <v>0</v>
      </c>
      <c r="N408" s="6">
        <f t="shared" ref="N408:N409" si="757">+C408-M408</f>
        <v>33000</v>
      </c>
    </row>
    <row r="409" spans="1:14" ht="30" x14ac:dyDescent="0.25">
      <c r="A409" s="9" t="s">
        <v>124</v>
      </c>
      <c r="B409" s="45" t="s">
        <v>128</v>
      </c>
      <c r="C409" s="6">
        <v>280000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f t="shared" si="756"/>
        <v>0</v>
      </c>
      <c r="N409" s="6">
        <f t="shared" si="757"/>
        <v>280000</v>
      </c>
    </row>
    <row r="410" spans="1:14" s="3" customFormat="1" x14ac:dyDescent="0.25">
      <c r="A410" s="1">
        <v>3.3</v>
      </c>
      <c r="B410" s="44" t="s">
        <v>33</v>
      </c>
      <c r="C410" s="12">
        <f>+C411+C415+C413+C412+C414</f>
        <v>1300000</v>
      </c>
      <c r="D410" s="12">
        <f t="shared" ref="D410:N410" si="758">+D411+D415+D413+D412+D414</f>
        <v>0</v>
      </c>
      <c r="E410" s="12">
        <f t="shared" ref="E410:F410" si="759">+E411+E415+E413+E412+E414</f>
        <v>0</v>
      </c>
      <c r="F410" s="12">
        <f t="shared" si="759"/>
        <v>0</v>
      </c>
      <c r="G410" s="12">
        <f t="shared" ref="G410:H410" si="760">+G411+G415+G413+G412+G414</f>
        <v>0</v>
      </c>
      <c r="H410" s="12">
        <f t="shared" si="760"/>
        <v>0</v>
      </c>
      <c r="I410" s="12">
        <f t="shared" ref="I410:K410" si="761">+I411+I415+I413+I412+I414</f>
        <v>0</v>
      </c>
      <c r="J410" s="12">
        <f t="shared" ref="J410" si="762">+J411+J415+J413+J412+J414</f>
        <v>0</v>
      </c>
      <c r="K410" s="12">
        <f t="shared" si="761"/>
        <v>0</v>
      </c>
      <c r="L410" s="12">
        <f t="shared" ref="L410" si="763">+L411+L415+L413+L412+L414</f>
        <v>0</v>
      </c>
      <c r="M410" s="12">
        <f t="shared" si="758"/>
        <v>0</v>
      </c>
      <c r="N410" s="12">
        <f t="shared" si="758"/>
        <v>1300000</v>
      </c>
    </row>
    <row r="411" spans="1:14" x14ac:dyDescent="0.25">
      <c r="A411" s="9" t="s">
        <v>131</v>
      </c>
      <c r="B411" s="45" t="s">
        <v>138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f t="shared" ref="M411:M415" si="764">+D411+E411+F411+G411+H411+I411+J411+K411+L411</f>
        <v>0</v>
      </c>
      <c r="N411" s="6">
        <f t="shared" ref="N411:N415" si="765">+C411-M411</f>
        <v>0</v>
      </c>
    </row>
    <row r="412" spans="1:14" ht="30" x14ac:dyDescent="0.25">
      <c r="A412" s="9" t="s">
        <v>132</v>
      </c>
      <c r="B412" s="46" t="s">
        <v>139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f t="shared" si="764"/>
        <v>0</v>
      </c>
      <c r="N412" s="6">
        <f t="shared" si="765"/>
        <v>0</v>
      </c>
    </row>
    <row r="413" spans="1:14" ht="30" x14ac:dyDescent="0.25">
      <c r="A413" s="9" t="s">
        <v>133</v>
      </c>
      <c r="B413" s="45" t="s">
        <v>140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f t="shared" si="764"/>
        <v>0</v>
      </c>
      <c r="N413" s="6">
        <f t="shared" si="765"/>
        <v>0</v>
      </c>
    </row>
    <row r="414" spans="1:14" x14ac:dyDescent="0.25">
      <c r="A414" s="9" t="s">
        <v>134</v>
      </c>
      <c r="B414" s="45" t="s">
        <v>141</v>
      </c>
      <c r="C414" s="6">
        <v>800000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f t="shared" si="764"/>
        <v>0</v>
      </c>
      <c r="N414" s="6">
        <f t="shared" si="765"/>
        <v>800000</v>
      </c>
    </row>
    <row r="415" spans="1:14" ht="17.25" customHeight="1" x14ac:dyDescent="0.25">
      <c r="A415" s="9" t="s">
        <v>137</v>
      </c>
      <c r="B415" s="45" t="s">
        <v>144</v>
      </c>
      <c r="C415" s="6">
        <v>500000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f t="shared" si="764"/>
        <v>0</v>
      </c>
      <c r="N415" s="6">
        <f t="shared" si="765"/>
        <v>500000</v>
      </c>
    </row>
    <row r="416" spans="1:14" s="3" customFormat="1" x14ac:dyDescent="0.25">
      <c r="A416" s="1" t="s">
        <v>313</v>
      </c>
      <c r="B416" s="47" t="s">
        <v>34</v>
      </c>
      <c r="C416" s="12">
        <f>+C417</f>
        <v>2000</v>
      </c>
      <c r="D416" s="12">
        <f t="shared" ref="D416:N421" si="766">+D417</f>
        <v>0</v>
      </c>
      <c r="E416" s="12">
        <f t="shared" si="766"/>
        <v>0</v>
      </c>
      <c r="F416" s="12">
        <f t="shared" si="766"/>
        <v>0</v>
      </c>
      <c r="G416" s="12">
        <f t="shared" si="766"/>
        <v>0</v>
      </c>
      <c r="H416" s="12">
        <f t="shared" si="766"/>
        <v>0</v>
      </c>
      <c r="I416" s="12">
        <f t="shared" si="766"/>
        <v>0</v>
      </c>
      <c r="J416" s="12">
        <f t="shared" si="766"/>
        <v>0</v>
      </c>
      <c r="K416" s="12">
        <f t="shared" si="766"/>
        <v>0</v>
      </c>
      <c r="L416" s="12">
        <f t="shared" si="766"/>
        <v>0</v>
      </c>
      <c r="M416" s="12">
        <f t="shared" si="766"/>
        <v>0</v>
      </c>
      <c r="N416" s="12">
        <f t="shared" si="766"/>
        <v>2000</v>
      </c>
    </row>
    <row r="417" spans="1:15" x14ac:dyDescent="0.25">
      <c r="A417" s="9" t="s">
        <v>145</v>
      </c>
      <c r="B417" s="46" t="s">
        <v>147</v>
      </c>
      <c r="C417" s="6">
        <v>2000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f t="shared" ref="M417" si="767">+D417+E417+F417+G417+H417+I417+J417+K417+L417</f>
        <v>0</v>
      </c>
      <c r="N417" s="6">
        <f t="shared" ref="N417" si="768">+C417-M417</f>
        <v>2000</v>
      </c>
    </row>
    <row r="418" spans="1:15" s="3" customFormat="1" x14ac:dyDescent="0.25">
      <c r="A418" s="1">
        <v>3.5</v>
      </c>
      <c r="B418" s="44" t="s">
        <v>35</v>
      </c>
      <c r="C418" s="12">
        <f>+C419+C420</f>
        <v>630000</v>
      </c>
      <c r="D418" s="12">
        <f t="shared" ref="D418:N418" si="769">+D419+D420</f>
        <v>0</v>
      </c>
      <c r="E418" s="12">
        <f t="shared" ref="E418:F418" si="770">+E419+E420</f>
        <v>0</v>
      </c>
      <c r="F418" s="12">
        <f t="shared" si="770"/>
        <v>0</v>
      </c>
      <c r="G418" s="12">
        <f t="shared" ref="G418:H418" si="771">+G419+G420</f>
        <v>0</v>
      </c>
      <c r="H418" s="12">
        <f t="shared" si="771"/>
        <v>0</v>
      </c>
      <c r="I418" s="12">
        <f t="shared" ref="I418:K418" si="772">+I419+I420</f>
        <v>0</v>
      </c>
      <c r="J418" s="12">
        <f t="shared" ref="J418" si="773">+J419+J420</f>
        <v>0</v>
      </c>
      <c r="K418" s="12">
        <f t="shared" si="772"/>
        <v>0</v>
      </c>
      <c r="L418" s="12">
        <f t="shared" ref="L418" si="774">+L419+L420</f>
        <v>0</v>
      </c>
      <c r="M418" s="12">
        <f t="shared" si="769"/>
        <v>0</v>
      </c>
      <c r="N418" s="12">
        <f t="shared" si="769"/>
        <v>630000</v>
      </c>
    </row>
    <row r="419" spans="1:15" x14ac:dyDescent="0.25">
      <c r="A419" s="9" t="s">
        <v>149</v>
      </c>
      <c r="B419" s="45" t="s">
        <v>154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f t="shared" ref="M419:M420" si="775">+D419+E419+F419+G419+H419+I419+J419+K419+L419</f>
        <v>0</v>
      </c>
      <c r="N419" s="6">
        <f t="shared" ref="N419:N420" si="776">+C419-M419</f>
        <v>0</v>
      </c>
    </row>
    <row r="420" spans="1:15" x14ac:dyDescent="0.25">
      <c r="A420" s="9" t="s">
        <v>150</v>
      </c>
      <c r="B420" s="45" t="s">
        <v>155</v>
      </c>
      <c r="C420" s="6">
        <v>630000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f t="shared" si="775"/>
        <v>0</v>
      </c>
      <c r="N420" s="6">
        <f t="shared" si="776"/>
        <v>630000</v>
      </c>
    </row>
    <row r="421" spans="1:15" s="3" customFormat="1" x14ac:dyDescent="0.25">
      <c r="A421" s="1" t="s">
        <v>299</v>
      </c>
      <c r="B421" s="47" t="s">
        <v>36</v>
      </c>
      <c r="C421" s="12">
        <f>+C422</f>
        <v>450000</v>
      </c>
      <c r="D421" s="12">
        <f t="shared" si="766"/>
        <v>0</v>
      </c>
      <c r="E421" s="12">
        <f t="shared" si="766"/>
        <v>0</v>
      </c>
      <c r="F421" s="12">
        <f t="shared" si="766"/>
        <v>0</v>
      </c>
      <c r="G421" s="12">
        <f t="shared" si="766"/>
        <v>0</v>
      </c>
      <c r="H421" s="12">
        <f t="shared" si="766"/>
        <v>0</v>
      </c>
      <c r="I421" s="12">
        <f t="shared" si="766"/>
        <v>0</v>
      </c>
      <c r="J421" s="12">
        <f t="shared" si="766"/>
        <v>0</v>
      </c>
      <c r="K421" s="12">
        <f t="shared" si="766"/>
        <v>0</v>
      </c>
      <c r="L421" s="12">
        <f t="shared" si="766"/>
        <v>0</v>
      </c>
      <c r="M421" s="12">
        <f t="shared" si="766"/>
        <v>0</v>
      </c>
      <c r="N421" s="12">
        <f t="shared" si="766"/>
        <v>450000</v>
      </c>
    </row>
    <row r="422" spans="1:15" ht="30" x14ac:dyDescent="0.25">
      <c r="A422" s="9" t="s">
        <v>159</v>
      </c>
      <c r="B422" s="46" t="s">
        <v>160</v>
      </c>
      <c r="C422" s="6">
        <v>450000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f t="shared" ref="M422" si="777">+D422+E422+F422+G422+H422+I422+J422+K422+L422</f>
        <v>0</v>
      </c>
      <c r="N422" s="6">
        <f t="shared" ref="N422" si="778">+C422-M422</f>
        <v>450000</v>
      </c>
    </row>
    <row r="423" spans="1:15" s="3" customFormat="1" x14ac:dyDescent="0.25">
      <c r="A423" s="1">
        <v>3.9</v>
      </c>
      <c r="B423" s="44" t="s">
        <v>15</v>
      </c>
      <c r="C423" s="12">
        <f>+C424</f>
        <v>160000</v>
      </c>
      <c r="D423" s="12">
        <f t="shared" ref="D423:N423" si="779">+D424</f>
        <v>0</v>
      </c>
      <c r="E423" s="12">
        <f t="shared" si="779"/>
        <v>0</v>
      </c>
      <c r="F423" s="12">
        <f t="shared" si="779"/>
        <v>9662.7999999999993</v>
      </c>
      <c r="G423" s="12">
        <f t="shared" si="779"/>
        <v>0</v>
      </c>
      <c r="H423" s="12">
        <f t="shared" si="779"/>
        <v>0</v>
      </c>
      <c r="I423" s="12">
        <f t="shared" si="779"/>
        <v>0</v>
      </c>
      <c r="J423" s="12">
        <f t="shared" si="779"/>
        <v>0</v>
      </c>
      <c r="K423" s="12">
        <f t="shared" si="779"/>
        <v>0</v>
      </c>
      <c r="L423" s="12">
        <f t="shared" si="779"/>
        <v>0</v>
      </c>
      <c r="M423" s="12">
        <f t="shared" si="779"/>
        <v>9662.7999999999993</v>
      </c>
      <c r="N423" s="12">
        <f t="shared" si="779"/>
        <v>150337.20000000001</v>
      </c>
    </row>
    <row r="424" spans="1:15" x14ac:dyDescent="0.25">
      <c r="A424" s="9" t="s">
        <v>177</v>
      </c>
      <c r="B424" s="45" t="s">
        <v>15</v>
      </c>
      <c r="C424" s="6">
        <v>160000</v>
      </c>
      <c r="D424" s="6">
        <v>0</v>
      </c>
      <c r="E424" s="6">
        <v>0</v>
      </c>
      <c r="F424" s="6">
        <v>9662.7999999999993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f t="shared" ref="M424" si="780">+D424+E424+F424+G424+H424+I424+J424+K424+L424</f>
        <v>9662.7999999999993</v>
      </c>
      <c r="N424" s="6">
        <f t="shared" ref="N424" si="781">+C424-M424</f>
        <v>150337.20000000001</v>
      </c>
    </row>
    <row r="425" spans="1:15" s="3" customFormat="1" x14ac:dyDescent="0.25">
      <c r="A425" s="4">
        <v>4</v>
      </c>
      <c r="B425" s="43" t="s">
        <v>37</v>
      </c>
      <c r="C425" s="5">
        <f>+C426</f>
        <v>100000</v>
      </c>
      <c r="D425" s="5">
        <f t="shared" ref="D425:N425" si="782">+D426</f>
        <v>0</v>
      </c>
      <c r="E425" s="5">
        <f t="shared" si="782"/>
        <v>0</v>
      </c>
      <c r="F425" s="5">
        <f t="shared" si="782"/>
        <v>0</v>
      </c>
      <c r="G425" s="5">
        <f t="shared" si="782"/>
        <v>0</v>
      </c>
      <c r="H425" s="5">
        <f t="shared" si="782"/>
        <v>0</v>
      </c>
      <c r="I425" s="5">
        <f t="shared" si="782"/>
        <v>0</v>
      </c>
      <c r="J425" s="5">
        <f t="shared" si="782"/>
        <v>0</v>
      </c>
      <c r="K425" s="5">
        <f t="shared" si="782"/>
        <v>0</v>
      </c>
      <c r="L425" s="5">
        <f t="shared" si="782"/>
        <v>0</v>
      </c>
      <c r="M425" s="5">
        <f t="shared" si="782"/>
        <v>0</v>
      </c>
      <c r="N425" s="5">
        <f t="shared" si="782"/>
        <v>100000</v>
      </c>
    </row>
    <row r="426" spans="1:15" s="3" customFormat="1" x14ac:dyDescent="0.25">
      <c r="A426" s="1">
        <v>4.4000000000000004</v>
      </c>
      <c r="B426" s="44" t="s">
        <v>17</v>
      </c>
      <c r="C426" s="12">
        <f>+C427+C428</f>
        <v>100000</v>
      </c>
      <c r="D426" s="12">
        <f t="shared" ref="D426:N426" si="783">+D427+D428</f>
        <v>0</v>
      </c>
      <c r="E426" s="12">
        <f t="shared" ref="E426:F426" si="784">+E427+E428</f>
        <v>0</v>
      </c>
      <c r="F426" s="12">
        <f t="shared" si="784"/>
        <v>0</v>
      </c>
      <c r="G426" s="12">
        <f t="shared" ref="G426:H426" si="785">+G427+G428</f>
        <v>0</v>
      </c>
      <c r="H426" s="12">
        <f t="shared" si="785"/>
        <v>0</v>
      </c>
      <c r="I426" s="12">
        <f t="shared" ref="I426:K426" si="786">+I427+I428</f>
        <v>0</v>
      </c>
      <c r="J426" s="12">
        <f t="shared" ref="J426" si="787">+J427+J428</f>
        <v>0</v>
      </c>
      <c r="K426" s="12">
        <f t="shared" si="786"/>
        <v>0</v>
      </c>
      <c r="L426" s="12">
        <f t="shared" ref="L426" si="788">+L427+L428</f>
        <v>0</v>
      </c>
      <c r="M426" s="12">
        <f t="shared" si="783"/>
        <v>0</v>
      </c>
      <c r="N426" s="12">
        <f t="shared" si="783"/>
        <v>100000</v>
      </c>
      <c r="O426" s="12"/>
    </row>
    <row r="427" spans="1:15" x14ac:dyDescent="0.25">
      <c r="A427" s="9" t="s">
        <v>188</v>
      </c>
      <c r="B427" s="45" t="s">
        <v>235</v>
      </c>
      <c r="C427" s="6">
        <v>50000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f t="shared" ref="M427:M428" si="789">+D427+E427+F427+G427+H427+I427+J427+K427+L427</f>
        <v>0</v>
      </c>
      <c r="N427" s="6">
        <f t="shared" ref="N427:N428" si="790">+C427-M427</f>
        <v>50000</v>
      </c>
    </row>
    <row r="428" spans="1:15" x14ac:dyDescent="0.25">
      <c r="A428" s="9" t="s">
        <v>190</v>
      </c>
      <c r="B428" s="46" t="s">
        <v>195</v>
      </c>
      <c r="C428" s="6">
        <v>50000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f t="shared" si="789"/>
        <v>0</v>
      </c>
      <c r="N428" s="6">
        <f t="shared" si="790"/>
        <v>50000</v>
      </c>
    </row>
    <row r="429" spans="1:15" s="3" customFormat="1" x14ac:dyDescent="0.25">
      <c r="A429" s="4">
        <v>5</v>
      </c>
      <c r="B429" s="43" t="s">
        <v>18</v>
      </c>
      <c r="C429" s="5">
        <f>+C430+C433+C435</f>
        <v>50000</v>
      </c>
      <c r="D429" s="5">
        <f t="shared" ref="D429:N429" si="791">+D430+D433+D435</f>
        <v>0</v>
      </c>
      <c r="E429" s="5">
        <f t="shared" ref="E429:F429" si="792">+E430+E433+E435</f>
        <v>0</v>
      </c>
      <c r="F429" s="5">
        <f t="shared" si="792"/>
        <v>0</v>
      </c>
      <c r="G429" s="5">
        <f t="shared" ref="G429:H429" si="793">+G430+G433+G435</f>
        <v>0</v>
      </c>
      <c r="H429" s="5">
        <f t="shared" si="793"/>
        <v>0</v>
      </c>
      <c r="I429" s="5">
        <f t="shared" ref="I429:K429" si="794">+I430+I433+I435</f>
        <v>0</v>
      </c>
      <c r="J429" s="5">
        <f t="shared" ref="J429" si="795">+J430+J433+J435</f>
        <v>0</v>
      </c>
      <c r="K429" s="5">
        <f t="shared" si="794"/>
        <v>0</v>
      </c>
      <c r="L429" s="5">
        <f t="shared" ref="L429" si="796">+L430+L433+L435</f>
        <v>0</v>
      </c>
      <c r="M429" s="5">
        <f t="shared" si="791"/>
        <v>0</v>
      </c>
      <c r="N429" s="5">
        <f t="shared" si="791"/>
        <v>50000</v>
      </c>
    </row>
    <row r="430" spans="1:15" s="3" customFormat="1" x14ac:dyDescent="0.25">
      <c r="A430" s="1">
        <v>5.0999999999999996</v>
      </c>
      <c r="B430" s="44" t="s">
        <v>19</v>
      </c>
      <c r="C430" s="12">
        <f>+C431+C432</f>
        <v>50000</v>
      </c>
      <c r="D430" s="12">
        <f t="shared" ref="D430:N430" si="797">+D431+D432</f>
        <v>0</v>
      </c>
      <c r="E430" s="12">
        <f t="shared" ref="E430:F430" si="798">+E431+E432</f>
        <v>0</v>
      </c>
      <c r="F430" s="12">
        <f t="shared" si="798"/>
        <v>0</v>
      </c>
      <c r="G430" s="12">
        <f t="shared" ref="G430:H430" si="799">+G431+G432</f>
        <v>0</v>
      </c>
      <c r="H430" s="12">
        <f t="shared" si="799"/>
        <v>0</v>
      </c>
      <c r="I430" s="12">
        <f t="shared" ref="I430:K430" si="800">+I431+I432</f>
        <v>0</v>
      </c>
      <c r="J430" s="12">
        <f t="shared" ref="J430" si="801">+J431+J432</f>
        <v>0</v>
      </c>
      <c r="K430" s="12">
        <f t="shared" si="800"/>
        <v>0</v>
      </c>
      <c r="L430" s="12">
        <f t="shared" ref="L430" si="802">+L431+L432</f>
        <v>0</v>
      </c>
      <c r="M430" s="12">
        <f t="shared" si="797"/>
        <v>0</v>
      </c>
      <c r="N430" s="12">
        <f t="shared" si="797"/>
        <v>50000</v>
      </c>
    </row>
    <row r="431" spans="1:15" x14ac:dyDescent="0.25">
      <c r="A431" s="9" t="s">
        <v>197</v>
      </c>
      <c r="B431" s="45" t="s">
        <v>200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f t="shared" ref="M431:M432" si="803">+D431+E431+F431+G431+H431+I431+J431+K431+L431</f>
        <v>0</v>
      </c>
      <c r="N431" s="6">
        <f t="shared" ref="N431:N432" si="804">+C431-M431</f>
        <v>0</v>
      </c>
    </row>
    <row r="432" spans="1:15" x14ac:dyDescent="0.25">
      <c r="A432" s="9" t="s">
        <v>198</v>
      </c>
      <c r="B432" s="45" t="s">
        <v>201</v>
      </c>
      <c r="C432" s="6">
        <v>50000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f t="shared" si="803"/>
        <v>0</v>
      </c>
      <c r="N432" s="6">
        <f t="shared" si="804"/>
        <v>50000</v>
      </c>
    </row>
    <row r="433" spans="1:16" s="3" customFormat="1" x14ac:dyDescent="0.25">
      <c r="A433" s="1">
        <v>5.4</v>
      </c>
      <c r="B433" s="44" t="s">
        <v>20</v>
      </c>
      <c r="C433" s="12">
        <f>+C434</f>
        <v>0</v>
      </c>
      <c r="D433" s="12">
        <f t="shared" ref="D433:N433" si="805">+D434</f>
        <v>0</v>
      </c>
      <c r="E433" s="12">
        <f t="shared" si="805"/>
        <v>0</v>
      </c>
      <c r="F433" s="12">
        <f t="shared" si="805"/>
        <v>0</v>
      </c>
      <c r="G433" s="12">
        <f t="shared" si="805"/>
        <v>0</v>
      </c>
      <c r="H433" s="12">
        <f t="shared" si="805"/>
        <v>0</v>
      </c>
      <c r="I433" s="12">
        <f t="shared" si="805"/>
        <v>0</v>
      </c>
      <c r="J433" s="12">
        <f t="shared" si="805"/>
        <v>0</v>
      </c>
      <c r="K433" s="12">
        <f t="shared" si="805"/>
        <v>0</v>
      </c>
      <c r="L433" s="12">
        <f t="shared" si="805"/>
        <v>0</v>
      </c>
      <c r="M433" s="12">
        <f t="shared" si="805"/>
        <v>0</v>
      </c>
      <c r="N433" s="12">
        <f t="shared" si="805"/>
        <v>0</v>
      </c>
    </row>
    <row r="434" spans="1:16" x14ac:dyDescent="0.25">
      <c r="A434" s="9" t="s">
        <v>208</v>
      </c>
      <c r="B434" s="45" t="s">
        <v>209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f t="shared" ref="M434" si="806">+D434+E434+F434+G434+H434+I434+J434+K434+L434</f>
        <v>0</v>
      </c>
      <c r="N434" s="6">
        <f t="shared" ref="N434" si="807">+C434-M434</f>
        <v>0</v>
      </c>
    </row>
    <row r="435" spans="1:16" s="3" customFormat="1" x14ac:dyDescent="0.25">
      <c r="A435" s="1" t="s">
        <v>330</v>
      </c>
      <c r="B435" s="44" t="s">
        <v>21</v>
      </c>
      <c r="C435" s="12">
        <f>+C436+C437</f>
        <v>0</v>
      </c>
      <c r="D435" s="12">
        <f t="shared" ref="D435:N435" si="808">+D436+D437</f>
        <v>0</v>
      </c>
      <c r="E435" s="12">
        <f t="shared" ref="E435:F435" si="809">+E436+E437</f>
        <v>0</v>
      </c>
      <c r="F435" s="12">
        <f t="shared" si="809"/>
        <v>0</v>
      </c>
      <c r="G435" s="12">
        <f t="shared" ref="G435:H435" si="810">+G436+G437</f>
        <v>0</v>
      </c>
      <c r="H435" s="12">
        <f t="shared" si="810"/>
        <v>0</v>
      </c>
      <c r="I435" s="12">
        <f t="shared" ref="I435:K435" si="811">+I436+I437</f>
        <v>0</v>
      </c>
      <c r="J435" s="12">
        <f t="shared" ref="J435" si="812">+J436+J437</f>
        <v>0</v>
      </c>
      <c r="K435" s="12">
        <f t="shared" si="811"/>
        <v>0</v>
      </c>
      <c r="L435" s="12">
        <f t="shared" ref="L435" si="813">+L436+L437</f>
        <v>0</v>
      </c>
      <c r="M435" s="12">
        <f t="shared" si="808"/>
        <v>0</v>
      </c>
      <c r="N435" s="12">
        <f t="shared" si="808"/>
        <v>0</v>
      </c>
    </row>
    <row r="436" spans="1:16" x14ac:dyDescent="0.25">
      <c r="A436" s="9" t="s">
        <v>210</v>
      </c>
      <c r="B436" s="45" t="s">
        <v>213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f t="shared" ref="M436:M437" si="814">+D436+E436+F436+G436+H436+I436+J436+K436+L436</f>
        <v>0</v>
      </c>
      <c r="N436" s="6">
        <f t="shared" ref="N436:N437" si="815">+C436-M436</f>
        <v>0</v>
      </c>
    </row>
    <row r="437" spans="1:16" x14ac:dyDescent="0.25">
      <c r="A437" s="9" t="s">
        <v>211</v>
      </c>
      <c r="B437" s="45" t="s">
        <v>214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f t="shared" si="814"/>
        <v>0</v>
      </c>
      <c r="N437" s="6">
        <f t="shared" si="815"/>
        <v>0</v>
      </c>
    </row>
    <row r="438" spans="1:16" s="3" customFormat="1" x14ac:dyDescent="0.25">
      <c r="A438" s="1"/>
      <c r="B438" s="44"/>
      <c r="C438" s="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6" s="15" customFormat="1" ht="30" customHeight="1" x14ac:dyDescent="0.25">
      <c r="A439" s="34" t="s">
        <v>51</v>
      </c>
      <c r="B439" s="34"/>
      <c r="C439" s="30">
        <f>+C440</f>
        <v>15368063</v>
      </c>
      <c r="D439" s="30">
        <f t="shared" ref="D439:N439" si="816">+D440</f>
        <v>0</v>
      </c>
      <c r="E439" s="30">
        <f t="shared" si="816"/>
        <v>0</v>
      </c>
      <c r="F439" s="30">
        <f t="shared" si="816"/>
        <v>0</v>
      </c>
      <c r="G439" s="30">
        <f t="shared" si="816"/>
        <v>0</v>
      </c>
      <c r="H439" s="30">
        <f t="shared" si="816"/>
        <v>0</v>
      </c>
      <c r="I439" s="30">
        <f t="shared" si="816"/>
        <v>0</v>
      </c>
      <c r="J439" s="30">
        <f t="shared" si="816"/>
        <v>0</v>
      </c>
      <c r="K439" s="30">
        <f t="shared" si="816"/>
        <v>0</v>
      </c>
      <c r="L439" s="30">
        <f t="shared" si="816"/>
        <v>0</v>
      </c>
      <c r="M439" s="30">
        <f t="shared" si="816"/>
        <v>0</v>
      </c>
      <c r="N439" s="30">
        <f t="shared" si="816"/>
        <v>15368063</v>
      </c>
    </row>
    <row r="440" spans="1:16" x14ac:dyDescent="0.25">
      <c r="A440" s="4">
        <v>6</v>
      </c>
      <c r="B440" s="43" t="s">
        <v>23</v>
      </c>
      <c r="C440" s="5">
        <f>+C441</f>
        <v>15368063</v>
      </c>
      <c r="D440" s="5">
        <f t="shared" ref="D440:N440" si="817">+D441</f>
        <v>0</v>
      </c>
      <c r="E440" s="5">
        <f t="shared" si="817"/>
        <v>0</v>
      </c>
      <c r="F440" s="5">
        <f t="shared" si="817"/>
        <v>0</v>
      </c>
      <c r="G440" s="5">
        <f t="shared" si="817"/>
        <v>0</v>
      </c>
      <c r="H440" s="5">
        <f t="shared" si="817"/>
        <v>0</v>
      </c>
      <c r="I440" s="5">
        <f t="shared" si="817"/>
        <v>0</v>
      </c>
      <c r="J440" s="5">
        <f t="shared" si="817"/>
        <v>0</v>
      </c>
      <c r="K440" s="5">
        <f t="shared" si="817"/>
        <v>0</v>
      </c>
      <c r="L440" s="5">
        <f t="shared" si="817"/>
        <v>0</v>
      </c>
      <c r="M440" s="5">
        <f t="shared" si="817"/>
        <v>0</v>
      </c>
      <c r="N440" s="5">
        <f t="shared" si="817"/>
        <v>15368063</v>
      </c>
    </row>
    <row r="441" spans="1:16" s="3" customFormat="1" x14ac:dyDescent="0.25">
      <c r="A441" s="1">
        <v>6.1</v>
      </c>
      <c r="B441" s="44" t="s">
        <v>41</v>
      </c>
      <c r="C441" s="12">
        <f t="shared" ref="C441:L441" si="818">+C442+C443+C444+C445+C446</f>
        <v>15368063</v>
      </c>
      <c r="D441" s="12">
        <f t="shared" si="818"/>
        <v>0</v>
      </c>
      <c r="E441" s="12">
        <f t="shared" si="818"/>
        <v>0</v>
      </c>
      <c r="F441" s="12">
        <f t="shared" si="818"/>
        <v>0</v>
      </c>
      <c r="G441" s="12">
        <f t="shared" si="818"/>
        <v>0</v>
      </c>
      <c r="H441" s="12">
        <f t="shared" si="818"/>
        <v>0</v>
      </c>
      <c r="I441" s="12">
        <f t="shared" si="818"/>
        <v>0</v>
      </c>
      <c r="J441" s="12">
        <f t="shared" si="818"/>
        <v>0</v>
      </c>
      <c r="K441" s="12">
        <f t="shared" si="818"/>
        <v>0</v>
      </c>
      <c r="L441" s="12">
        <f t="shared" si="818"/>
        <v>0</v>
      </c>
      <c r="M441" s="12">
        <f t="shared" ref="M441:N441" si="819">+M442+M443+M444+M445+M446</f>
        <v>0</v>
      </c>
      <c r="N441" s="12">
        <f t="shared" si="819"/>
        <v>15368063</v>
      </c>
    </row>
    <row r="442" spans="1:16" x14ac:dyDescent="0.25">
      <c r="A442" s="9" t="s">
        <v>218</v>
      </c>
      <c r="B442" s="45" t="s">
        <v>223</v>
      </c>
      <c r="C442" s="6">
        <v>2500000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f t="shared" ref="M442:M446" si="820">+D442+E442+F442+G442+H442+I442+J442+K442+L442</f>
        <v>0</v>
      </c>
      <c r="N442" s="6">
        <f t="shared" ref="N442:N446" si="821">+C442-M442</f>
        <v>2500000</v>
      </c>
    </row>
    <row r="443" spans="1:16" ht="30" x14ac:dyDescent="0.25">
      <c r="A443" s="9" t="s">
        <v>219</v>
      </c>
      <c r="B443" s="45" t="s">
        <v>227</v>
      </c>
      <c r="C443" s="6">
        <v>8000000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f t="shared" si="820"/>
        <v>0</v>
      </c>
      <c r="N443" s="6">
        <f t="shared" si="821"/>
        <v>8000000</v>
      </c>
      <c r="P443" s="22"/>
    </row>
    <row r="444" spans="1:16" x14ac:dyDescent="0.25">
      <c r="A444" s="9" t="s">
        <v>220</v>
      </c>
      <c r="B444" s="45" t="s">
        <v>224</v>
      </c>
      <c r="C444" s="6">
        <v>2800000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f t="shared" si="820"/>
        <v>0</v>
      </c>
      <c r="N444" s="6">
        <f t="shared" si="821"/>
        <v>2800000</v>
      </c>
    </row>
    <row r="445" spans="1:16" x14ac:dyDescent="0.25">
      <c r="A445" s="9" t="s">
        <v>221</v>
      </c>
      <c r="B445" s="45" t="s">
        <v>225</v>
      </c>
      <c r="C445" s="6">
        <v>2068063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f t="shared" si="820"/>
        <v>0</v>
      </c>
      <c r="N445" s="6">
        <f t="shared" si="821"/>
        <v>2068063</v>
      </c>
    </row>
    <row r="446" spans="1:16" ht="30" x14ac:dyDescent="0.25">
      <c r="A446" s="9" t="s">
        <v>222</v>
      </c>
      <c r="B446" s="45" t="s">
        <v>226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f t="shared" si="820"/>
        <v>0</v>
      </c>
      <c r="N446" s="6">
        <f t="shared" si="821"/>
        <v>0</v>
      </c>
    </row>
    <row r="447" spans="1:16" x14ac:dyDescent="0.25">
      <c r="A447" s="1"/>
      <c r="B447" s="44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 spans="1:16" s="15" customFormat="1" ht="15.75" x14ac:dyDescent="0.25">
      <c r="A448" s="28" t="s">
        <v>52</v>
      </c>
      <c r="B448" s="42"/>
      <c r="C448" s="29">
        <f>+C449+C455+C460</f>
        <v>2180600</v>
      </c>
      <c r="D448" s="29">
        <f t="shared" ref="D448:N448" si="822">+D449+D455+D460</f>
        <v>0</v>
      </c>
      <c r="E448" s="29">
        <f t="shared" ref="E448:F448" si="823">+E449+E455+E460</f>
        <v>0</v>
      </c>
      <c r="F448" s="29">
        <f t="shared" si="823"/>
        <v>0</v>
      </c>
      <c r="G448" s="29">
        <f t="shared" ref="G448:H448" si="824">+G449+G455+G460</f>
        <v>0</v>
      </c>
      <c r="H448" s="29">
        <f t="shared" si="824"/>
        <v>0</v>
      </c>
      <c r="I448" s="29">
        <f t="shared" ref="I448:K448" si="825">+I449+I455+I460</f>
        <v>0</v>
      </c>
      <c r="J448" s="29">
        <f t="shared" ref="J448" si="826">+J449+J455+J460</f>
        <v>0</v>
      </c>
      <c r="K448" s="29">
        <f t="shared" si="825"/>
        <v>0</v>
      </c>
      <c r="L448" s="29">
        <f t="shared" ref="L448" si="827">+L449+L455+L460</f>
        <v>0</v>
      </c>
      <c r="M448" s="29">
        <f t="shared" si="822"/>
        <v>0</v>
      </c>
      <c r="N448" s="29">
        <f t="shared" si="822"/>
        <v>2180600</v>
      </c>
    </row>
    <row r="449" spans="1:14" x14ac:dyDescent="0.25">
      <c r="A449" s="4">
        <v>1</v>
      </c>
      <c r="B449" s="43" t="s">
        <v>1</v>
      </c>
      <c r="C449" s="5">
        <f>+C450+C452</f>
        <v>2170000</v>
      </c>
      <c r="D449" s="5">
        <f t="shared" ref="D449:N449" si="828">+D450+D452</f>
        <v>0</v>
      </c>
      <c r="E449" s="5">
        <f t="shared" ref="E449:F449" si="829">+E450+E452</f>
        <v>0</v>
      </c>
      <c r="F449" s="5">
        <f t="shared" si="829"/>
        <v>0</v>
      </c>
      <c r="G449" s="5">
        <f t="shared" ref="G449:H449" si="830">+G450+G452</f>
        <v>0</v>
      </c>
      <c r="H449" s="5">
        <f t="shared" si="830"/>
        <v>0</v>
      </c>
      <c r="I449" s="5">
        <f t="shared" ref="I449:K449" si="831">+I450+I452</f>
        <v>0</v>
      </c>
      <c r="J449" s="5">
        <f t="shared" ref="J449" si="832">+J450+J452</f>
        <v>0</v>
      </c>
      <c r="K449" s="5">
        <f t="shared" si="831"/>
        <v>0</v>
      </c>
      <c r="L449" s="5">
        <f t="shared" ref="L449" si="833">+L450+L452</f>
        <v>0</v>
      </c>
      <c r="M449" s="5">
        <f t="shared" si="828"/>
        <v>0</v>
      </c>
      <c r="N449" s="5">
        <f t="shared" si="828"/>
        <v>2170000</v>
      </c>
    </row>
    <row r="450" spans="1:14" s="3" customFormat="1" x14ac:dyDescent="0.25">
      <c r="A450" s="1">
        <v>1.4</v>
      </c>
      <c r="B450" s="44" t="s">
        <v>3</v>
      </c>
      <c r="C450" s="12">
        <f>+C451</f>
        <v>2170000</v>
      </c>
      <c r="D450" s="12">
        <f t="shared" ref="D450:N450" si="834">+D451</f>
        <v>0</v>
      </c>
      <c r="E450" s="12">
        <f t="shared" si="834"/>
        <v>0</v>
      </c>
      <c r="F450" s="12">
        <f t="shared" si="834"/>
        <v>0</v>
      </c>
      <c r="G450" s="12">
        <f t="shared" si="834"/>
        <v>0</v>
      </c>
      <c r="H450" s="12">
        <f t="shared" si="834"/>
        <v>0</v>
      </c>
      <c r="I450" s="12">
        <f t="shared" si="834"/>
        <v>0</v>
      </c>
      <c r="J450" s="12">
        <f t="shared" si="834"/>
        <v>0</v>
      </c>
      <c r="K450" s="12">
        <f t="shared" si="834"/>
        <v>0</v>
      </c>
      <c r="L450" s="12">
        <f t="shared" si="834"/>
        <v>0</v>
      </c>
      <c r="M450" s="12">
        <f t="shared" si="834"/>
        <v>0</v>
      </c>
      <c r="N450" s="12">
        <f t="shared" si="834"/>
        <v>2170000</v>
      </c>
    </row>
    <row r="451" spans="1:14" x14ac:dyDescent="0.25">
      <c r="A451" s="9" t="s">
        <v>71</v>
      </c>
      <c r="B451" s="45" t="s">
        <v>72</v>
      </c>
      <c r="C451" s="6">
        <v>2170000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f t="shared" ref="M451" si="835">+D451+E451+F451+G451+H451+I451+J451+K451+L451</f>
        <v>0</v>
      </c>
      <c r="N451" s="6">
        <f t="shared" ref="N451" si="836">+C451-M451</f>
        <v>2170000</v>
      </c>
    </row>
    <row r="452" spans="1:14" s="3" customFormat="1" ht="17.25" customHeight="1" x14ac:dyDescent="0.25">
      <c r="A452" s="20">
        <v>1.5</v>
      </c>
      <c r="B452" s="44" t="s">
        <v>337</v>
      </c>
      <c r="C452" s="12">
        <f>+C453+C454</f>
        <v>0</v>
      </c>
      <c r="D452" s="12">
        <f t="shared" ref="D452:N452" si="837">+D453+D454</f>
        <v>0</v>
      </c>
      <c r="E452" s="12">
        <f t="shared" ref="E452:F452" si="838">+E453+E454</f>
        <v>0</v>
      </c>
      <c r="F452" s="12">
        <f t="shared" si="838"/>
        <v>0</v>
      </c>
      <c r="G452" s="12">
        <f t="shared" ref="G452:H452" si="839">+G453+G454</f>
        <v>0</v>
      </c>
      <c r="H452" s="12">
        <f t="shared" si="839"/>
        <v>0</v>
      </c>
      <c r="I452" s="12">
        <f t="shared" ref="I452:K452" si="840">+I453+I454</f>
        <v>0</v>
      </c>
      <c r="J452" s="12">
        <f t="shared" ref="J452" si="841">+J453+J454</f>
        <v>0</v>
      </c>
      <c r="K452" s="12">
        <f t="shared" si="840"/>
        <v>0</v>
      </c>
      <c r="L452" s="12">
        <f t="shared" ref="L452" si="842">+L453+L454</f>
        <v>0</v>
      </c>
      <c r="M452" s="12">
        <f t="shared" si="837"/>
        <v>0</v>
      </c>
      <c r="N452" s="12">
        <f t="shared" si="837"/>
        <v>0</v>
      </c>
    </row>
    <row r="453" spans="1:14" x14ac:dyDescent="0.25">
      <c r="A453" s="9" t="s">
        <v>73</v>
      </c>
      <c r="B453" s="45" t="s">
        <v>338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f t="shared" ref="M453:M454" si="843">+D453+E453+F453+G453+H453+I453+J453+K453+L453</f>
        <v>0</v>
      </c>
      <c r="N453" s="6">
        <f t="shared" ref="N453:N454" si="844">+C453-M453</f>
        <v>0</v>
      </c>
    </row>
    <row r="454" spans="1:14" x14ac:dyDescent="0.25">
      <c r="A454" s="9" t="s">
        <v>75</v>
      </c>
      <c r="B454" s="45" t="s">
        <v>337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f t="shared" si="843"/>
        <v>0</v>
      </c>
      <c r="N454" s="6">
        <f t="shared" si="844"/>
        <v>0</v>
      </c>
    </row>
    <row r="455" spans="1:14" s="3" customFormat="1" x14ac:dyDescent="0.25">
      <c r="A455" s="4">
        <v>3</v>
      </c>
      <c r="B455" s="43" t="s">
        <v>10</v>
      </c>
      <c r="C455" s="5">
        <f>+C458+C456</f>
        <v>10600</v>
      </c>
      <c r="D455" s="5">
        <f t="shared" ref="D455:N455" si="845">+D458+D456</f>
        <v>0</v>
      </c>
      <c r="E455" s="5">
        <f t="shared" ref="E455:F455" si="846">+E458+E456</f>
        <v>0</v>
      </c>
      <c r="F455" s="5">
        <f t="shared" si="846"/>
        <v>0</v>
      </c>
      <c r="G455" s="5">
        <f t="shared" ref="G455:H455" si="847">+G458+G456</f>
        <v>0</v>
      </c>
      <c r="H455" s="5">
        <f t="shared" si="847"/>
        <v>0</v>
      </c>
      <c r="I455" s="5">
        <f t="shared" ref="I455:K455" si="848">+I458+I456</f>
        <v>0</v>
      </c>
      <c r="J455" s="5">
        <f t="shared" ref="J455" si="849">+J458+J456</f>
        <v>0</v>
      </c>
      <c r="K455" s="5">
        <f t="shared" si="848"/>
        <v>0</v>
      </c>
      <c r="L455" s="5">
        <f t="shared" ref="L455" si="850">+L458+L456</f>
        <v>0</v>
      </c>
      <c r="M455" s="5">
        <f t="shared" si="845"/>
        <v>0</v>
      </c>
      <c r="N455" s="5">
        <f t="shared" si="845"/>
        <v>10600</v>
      </c>
    </row>
    <row r="456" spans="1:14" s="3" customFormat="1" x14ac:dyDescent="0.25">
      <c r="A456" s="4" t="s">
        <v>313</v>
      </c>
      <c r="B456" s="43" t="s">
        <v>340</v>
      </c>
      <c r="C456" s="12">
        <f>+C457</f>
        <v>0</v>
      </c>
      <c r="D456" s="12">
        <f t="shared" ref="D456:N458" si="851">+D457</f>
        <v>0</v>
      </c>
      <c r="E456" s="12">
        <f t="shared" si="851"/>
        <v>0</v>
      </c>
      <c r="F456" s="12">
        <f t="shared" si="851"/>
        <v>0</v>
      </c>
      <c r="G456" s="12">
        <f t="shared" si="851"/>
        <v>0</v>
      </c>
      <c r="H456" s="12">
        <f t="shared" si="851"/>
        <v>0</v>
      </c>
      <c r="I456" s="12">
        <f t="shared" si="851"/>
        <v>0</v>
      </c>
      <c r="J456" s="12">
        <f t="shared" si="851"/>
        <v>0</v>
      </c>
      <c r="K456" s="12">
        <f t="shared" si="851"/>
        <v>0</v>
      </c>
      <c r="L456" s="12">
        <f t="shared" si="851"/>
        <v>0</v>
      </c>
      <c r="M456" s="12">
        <f t="shared" si="851"/>
        <v>0</v>
      </c>
      <c r="N456" s="12">
        <f t="shared" si="851"/>
        <v>0</v>
      </c>
    </row>
    <row r="457" spans="1:14" x14ac:dyDescent="0.25">
      <c r="A457" s="25" t="s">
        <v>145</v>
      </c>
      <c r="B457" s="49" t="s">
        <v>339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f t="shared" ref="M457" si="852">+D457+E457+F457+G457+H457+I457+J457+K457+L457</f>
        <v>0</v>
      </c>
      <c r="N457" s="6">
        <f t="shared" ref="N457" si="853">+C457-M457</f>
        <v>0</v>
      </c>
    </row>
    <row r="458" spans="1:14" s="3" customFormat="1" x14ac:dyDescent="0.25">
      <c r="A458" s="1">
        <v>3.7</v>
      </c>
      <c r="B458" s="44" t="s">
        <v>13</v>
      </c>
      <c r="C458" s="12">
        <f>+C459</f>
        <v>10600</v>
      </c>
      <c r="D458" s="12">
        <f t="shared" si="851"/>
        <v>0</v>
      </c>
      <c r="E458" s="12">
        <f t="shared" si="851"/>
        <v>0</v>
      </c>
      <c r="F458" s="12">
        <f t="shared" si="851"/>
        <v>0</v>
      </c>
      <c r="G458" s="12">
        <f t="shared" si="851"/>
        <v>0</v>
      </c>
      <c r="H458" s="12">
        <f t="shared" si="851"/>
        <v>0</v>
      </c>
      <c r="I458" s="12">
        <f t="shared" si="851"/>
        <v>0</v>
      </c>
      <c r="J458" s="12">
        <f t="shared" si="851"/>
        <v>0</v>
      </c>
      <c r="K458" s="12">
        <f t="shared" si="851"/>
        <v>0</v>
      </c>
      <c r="L458" s="12">
        <f t="shared" si="851"/>
        <v>0</v>
      </c>
      <c r="M458" s="12">
        <f t="shared" si="851"/>
        <v>0</v>
      </c>
      <c r="N458" s="12">
        <f t="shared" si="851"/>
        <v>10600</v>
      </c>
    </row>
    <row r="459" spans="1:14" x14ac:dyDescent="0.25">
      <c r="A459" s="9" t="s">
        <v>162</v>
      </c>
      <c r="B459" s="45" t="s">
        <v>165</v>
      </c>
      <c r="C459" s="6">
        <v>10600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f t="shared" ref="M459" si="854">+D459+E459+F459+G459+H459+I459+J459+K459+L459</f>
        <v>0</v>
      </c>
      <c r="N459" s="6">
        <f t="shared" ref="N459" si="855">+C459-M459</f>
        <v>10600</v>
      </c>
    </row>
    <row r="460" spans="1:14" s="3" customFormat="1" x14ac:dyDescent="0.25">
      <c r="A460" s="4">
        <v>4</v>
      </c>
      <c r="B460" s="43" t="s">
        <v>37</v>
      </c>
      <c r="C460" s="5">
        <f>+C461</f>
        <v>0</v>
      </c>
      <c r="D460" s="5">
        <f t="shared" ref="D460:N461" si="856">+D461</f>
        <v>0</v>
      </c>
      <c r="E460" s="5">
        <f t="shared" si="856"/>
        <v>0</v>
      </c>
      <c r="F460" s="5">
        <f t="shared" si="856"/>
        <v>0</v>
      </c>
      <c r="G460" s="5">
        <f t="shared" si="856"/>
        <v>0</v>
      </c>
      <c r="H460" s="5">
        <f t="shared" si="856"/>
        <v>0</v>
      </c>
      <c r="I460" s="5">
        <f t="shared" si="856"/>
        <v>0</v>
      </c>
      <c r="J460" s="5">
        <f t="shared" si="856"/>
        <v>0</v>
      </c>
      <c r="K460" s="5">
        <f t="shared" si="856"/>
        <v>0</v>
      </c>
      <c r="L460" s="5">
        <f t="shared" si="856"/>
        <v>0</v>
      </c>
      <c r="M460" s="5">
        <f t="shared" si="856"/>
        <v>0</v>
      </c>
      <c r="N460" s="5">
        <f t="shared" si="856"/>
        <v>0</v>
      </c>
    </row>
    <row r="461" spans="1:14" s="3" customFormat="1" x14ac:dyDescent="0.25">
      <c r="A461" s="1">
        <v>4.4000000000000004</v>
      </c>
      <c r="B461" s="44" t="s">
        <v>17</v>
      </c>
      <c r="C461" s="12">
        <f>+C462</f>
        <v>0</v>
      </c>
      <c r="D461" s="12">
        <f t="shared" si="856"/>
        <v>0</v>
      </c>
      <c r="E461" s="12">
        <f t="shared" si="856"/>
        <v>0</v>
      </c>
      <c r="F461" s="12">
        <f t="shared" si="856"/>
        <v>0</v>
      </c>
      <c r="G461" s="12">
        <f t="shared" si="856"/>
        <v>0</v>
      </c>
      <c r="H461" s="12">
        <f t="shared" si="856"/>
        <v>0</v>
      </c>
      <c r="I461" s="12">
        <f t="shared" si="856"/>
        <v>0</v>
      </c>
      <c r="J461" s="12">
        <f t="shared" si="856"/>
        <v>0</v>
      </c>
      <c r="K461" s="12">
        <f t="shared" si="856"/>
        <v>0</v>
      </c>
      <c r="L461" s="12">
        <f t="shared" si="856"/>
        <v>0</v>
      </c>
      <c r="M461" s="12">
        <f t="shared" si="856"/>
        <v>0</v>
      </c>
      <c r="N461" s="12">
        <f t="shared" si="856"/>
        <v>0</v>
      </c>
    </row>
    <row r="462" spans="1:14" x14ac:dyDescent="0.25">
      <c r="A462" s="9" t="s">
        <v>188</v>
      </c>
      <c r="B462" s="46" t="s">
        <v>193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f t="shared" ref="M462" si="857">+D462+E462+F462+G462+H462+I462+J462+K462+L462</f>
        <v>0</v>
      </c>
      <c r="N462" s="6">
        <f t="shared" ref="N462" si="858">+C462-M462</f>
        <v>0</v>
      </c>
    </row>
    <row r="463" spans="1:14" x14ac:dyDescent="0.25">
      <c r="A463" s="1"/>
      <c r="B463" s="44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 spans="1:14" s="15" customFormat="1" ht="15.75" x14ac:dyDescent="0.25">
      <c r="A464" s="28" t="s">
        <v>53</v>
      </c>
      <c r="B464" s="42"/>
      <c r="C464" s="29">
        <f t="shared" ref="C464:N464" si="859">+C465+C475+C484+C481</f>
        <v>10903002</v>
      </c>
      <c r="D464" s="29">
        <f t="shared" si="859"/>
        <v>0</v>
      </c>
      <c r="E464" s="29">
        <f t="shared" si="859"/>
        <v>0</v>
      </c>
      <c r="F464" s="29">
        <f t="shared" si="859"/>
        <v>0</v>
      </c>
      <c r="G464" s="29">
        <f t="shared" si="859"/>
        <v>0</v>
      </c>
      <c r="H464" s="29">
        <f t="shared" si="859"/>
        <v>0</v>
      </c>
      <c r="I464" s="29">
        <f t="shared" ref="I464" si="860">+I465+I475+I484+I481</f>
        <v>0</v>
      </c>
      <c r="J464" s="29">
        <f t="shared" ref="J464:K464" si="861">+J465+J475+J484+J481</f>
        <v>0</v>
      </c>
      <c r="K464" s="29">
        <f t="shared" si="861"/>
        <v>0</v>
      </c>
      <c r="L464" s="29">
        <f t="shared" ref="L464" si="862">+L465+L475+L484+L481</f>
        <v>0</v>
      </c>
      <c r="M464" s="29">
        <f t="shared" si="859"/>
        <v>0</v>
      </c>
      <c r="N464" s="29">
        <f t="shared" si="859"/>
        <v>10903002</v>
      </c>
    </row>
    <row r="465" spans="1:16" s="3" customFormat="1" x14ac:dyDescent="0.25">
      <c r="A465" s="4">
        <v>2</v>
      </c>
      <c r="B465" s="43" t="s">
        <v>6</v>
      </c>
      <c r="C465" s="5">
        <f t="shared" ref="C465:N465" si="863">+C469+C472+C466</f>
        <v>2228700</v>
      </c>
      <c r="D465" s="5">
        <f t="shared" si="863"/>
        <v>0</v>
      </c>
      <c r="E465" s="5">
        <f t="shared" si="863"/>
        <v>0</v>
      </c>
      <c r="F465" s="5">
        <f t="shared" si="863"/>
        <v>0</v>
      </c>
      <c r="G465" s="5">
        <f t="shared" si="863"/>
        <v>0</v>
      </c>
      <c r="H465" s="5">
        <f t="shared" si="863"/>
        <v>0</v>
      </c>
      <c r="I465" s="5">
        <f t="shared" ref="I465" si="864">+I469+I472+I466</f>
        <v>0</v>
      </c>
      <c r="J465" s="5">
        <f t="shared" ref="J465:K465" si="865">+J469+J472+J466</f>
        <v>0</v>
      </c>
      <c r="K465" s="5">
        <f t="shared" si="865"/>
        <v>0</v>
      </c>
      <c r="L465" s="5">
        <f t="shared" ref="L465" si="866">+L469+L472+L466</f>
        <v>0</v>
      </c>
      <c r="M465" s="5">
        <f t="shared" si="863"/>
        <v>0</v>
      </c>
      <c r="N465" s="5">
        <f t="shared" si="863"/>
        <v>2228700</v>
      </c>
    </row>
    <row r="466" spans="1:16" s="3" customFormat="1" ht="30" x14ac:dyDescent="0.25">
      <c r="A466" s="20">
        <v>2.1</v>
      </c>
      <c r="B466" s="44" t="s">
        <v>50</v>
      </c>
      <c r="C466" s="12">
        <f>+C467+C468</f>
        <v>50000</v>
      </c>
      <c r="D466" s="12">
        <f t="shared" ref="D466:N466" si="867">+D467+D468</f>
        <v>0</v>
      </c>
      <c r="E466" s="12">
        <f t="shared" ref="E466:F466" si="868">+E467+E468</f>
        <v>0</v>
      </c>
      <c r="F466" s="12">
        <f t="shared" si="868"/>
        <v>0</v>
      </c>
      <c r="G466" s="12">
        <f t="shared" ref="G466:H466" si="869">+G467+G468</f>
        <v>0</v>
      </c>
      <c r="H466" s="12">
        <f t="shared" si="869"/>
        <v>0</v>
      </c>
      <c r="I466" s="12">
        <f t="shared" ref="I466:K466" si="870">+I467+I468</f>
        <v>0</v>
      </c>
      <c r="J466" s="12">
        <f t="shared" ref="J466" si="871">+J467+J468</f>
        <v>0</v>
      </c>
      <c r="K466" s="12">
        <f t="shared" si="870"/>
        <v>0</v>
      </c>
      <c r="L466" s="12">
        <f t="shared" ref="L466" si="872">+L467+L468</f>
        <v>0</v>
      </c>
      <c r="M466" s="12">
        <f t="shared" si="867"/>
        <v>0</v>
      </c>
      <c r="N466" s="12">
        <f t="shared" si="867"/>
        <v>50000</v>
      </c>
    </row>
    <row r="467" spans="1:16" x14ac:dyDescent="0.25">
      <c r="A467" s="9" t="s">
        <v>78</v>
      </c>
      <c r="B467" s="45" t="s">
        <v>84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f t="shared" ref="M467:M468" si="873">+D467+E467+F467+G467+H467+I467+J467+K467+L467</f>
        <v>0</v>
      </c>
      <c r="N467" s="6">
        <f t="shared" ref="N467:N468" si="874">+C467-M467</f>
        <v>0</v>
      </c>
    </row>
    <row r="468" spans="1:16" x14ac:dyDescent="0.25">
      <c r="A468" s="9" t="s">
        <v>79</v>
      </c>
      <c r="B468" s="45" t="s">
        <v>85</v>
      </c>
      <c r="C468" s="6">
        <v>50000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f t="shared" si="873"/>
        <v>0</v>
      </c>
      <c r="N468" s="6">
        <f t="shared" si="874"/>
        <v>50000</v>
      </c>
      <c r="P468" s="22"/>
    </row>
    <row r="469" spans="1:16" s="3" customFormat="1" x14ac:dyDescent="0.25">
      <c r="A469" s="1">
        <v>2.7</v>
      </c>
      <c r="B469" s="44" t="s">
        <v>31</v>
      </c>
      <c r="C469" s="12">
        <f>+C471+C470</f>
        <v>918000</v>
      </c>
      <c r="D469" s="12">
        <f t="shared" ref="D469:N469" si="875">+D471+D470</f>
        <v>0</v>
      </c>
      <c r="E469" s="12">
        <f t="shared" ref="E469:F469" si="876">+E471+E470</f>
        <v>0</v>
      </c>
      <c r="F469" s="12">
        <f t="shared" si="876"/>
        <v>0</v>
      </c>
      <c r="G469" s="12">
        <f t="shared" ref="G469:H469" si="877">+G471+G470</f>
        <v>0</v>
      </c>
      <c r="H469" s="12">
        <f t="shared" si="877"/>
        <v>0</v>
      </c>
      <c r="I469" s="12">
        <f t="shared" ref="I469:K469" si="878">+I471+I470</f>
        <v>0</v>
      </c>
      <c r="J469" s="12">
        <f t="shared" ref="J469" si="879">+J471+J470</f>
        <v>0</v>
      </c>
      <c r="K469" s="12">
        <f t="shared" si="878"/>
        <v>0</v>
      </c>
      <c r="L469" s="12">
        <f t="shared" ref="L469" si="880">+L471+L470</f>
        <v>0</v>
      </c>
      <c r="M469" s="12">
        <f t="shared" si="875"/>
        <v>0</v>
      </c>
      <c r="N469" s="12">
        <f t="shared" si="875"/>
        <v>918000</v>
      </c>
    </row>
    <row r="470" spans="1:16" x14ac:dyDescent="0.25">
      <c r="A470" s="9" t="s">
        <v>99</v>
      </c>
      <c r="B470" s="45" t="s">
        <v>341</v>
      </c>
      <c r="C470" s="6">
        <v>918000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f t="shared" ref="M470:M471" si="881">+D470+E470+F470+G470+H470+I470+J470+K470+L470</f>
        <v>0</v>
      </c>
      <c r="N470" s="6">
        <f t="shared" ref="N470:N471" si="882">+C470-M470</f>
        <v>918000</v>
      </c>
    </row>
    <row r="471" spans="1:16" x14ac:dyDescent="0.25">
      <c r="A471" s="9" t="s">
        <v>100</v>
      </c>
      <c r="B471" s="45" t="s">
        <v>103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f t="shared" si="881"/>
        <v>0</v>
      </c>
      <c r="N471" s="6">
        <f t="shared" si="882"/>
        <v>0</v>
      </c>
    </row>
    <row r="472" spans="1:16" s="3" customFormat="1" x14ac:dyDescent="0.25">
      <c r="A472" s="1">
        <v>2.8</v>
      </c>
      <c r="B472" s="44" t="s">
        <v>9</v>
      </c>
      <c r="C472" s="12">
        <f>+C473+C474</f>
        <v>1260700</v>
      </c>
      <c r="D472" s="12">
        <f t="shared" ref="D472:N472" si="883">+D473+D474</f>
        <v>0</v>
      </c>
      <c r="E472" s="12">
        <f t="shared" ref="E472:F472" si="884">+E473+E474</f>
        <v>0</v>
      </c>
      <c r="F472" s="12">
        <f t="shared" si="884"/>
        <v>0</v>
      </c>
      <c r="G472" s="12">
        <f t="shared" ref="G472:H472" si="885">+G473+G474</f>
        <v>0</v>
      </c>
      <c r="H472" s="12">
        <f t="shared" si="885"/>
        <v>0</v>
      </c>
      <c r="I472" s="12">
        <f t="shared" ref="I472:K472" si="886">+I473+I474</f>
        <v>0</v>
      </c>
      <c r="J472" s="12">
        <f t="shared" ref="J472" si="887">+J473+J474</f>
        <v>0</v>
      </c>
      <c r="K472" s="12">
        <f t="shared" si="886"/>
        <v>0</v>
      </c>
      <c r="L472" s="12">
        <f t="shared" ref="L472" si="888">+L473+L474</f>
        <v>0</v>
      </c>
      <c r="M472" s="12">
        <f t="shared" si="883"/>
        <v>0</v>
      </c>
      <c r="N472" s="12">
        <f t="shared" si="883"/>
        <v>1260700</v>
      </c>
    </row>
    <row r="473" spans="1:16" x14ac:dyDescent="0.25">
      <c r="A473" s="9" t="s">
        <v>105</v>
      </c>
      <c r="B473" s="45" t="s">
        <v>107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f t="shared" ref="M473:M474" si="889">+D473+E473+F473+G473+H473+I473+J473+K473+L473</f>
        <v>0</v>
      </c>
      <c r="N473" s="6">
        <f t="shared" ref="N473:N474" si="890">+C473-M473</f>
        <v>0</v>
      </c>
    </row>
    <row r="474" spans="1:16" x14ac:dyDescent="0.25">
      <c r="A474" s="9" t="s">
        <v>106</v>
      </c>
      <c r="B474" s="45" t="s">
        <v>108</v>
      </c>
      <c r="C474" s="6">
        <v>1260700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f t="shared" si="889"/>
        <v>0</v>
      </c>
      <c r="N474" s="6">
        <f t="shared" si="890"/>
        <v>1260700</v>
      </c>
    </row>
    <row r="475" spans="1:16" s="3" customFormat="1" x14ac:dyDescent="0.25">
      <c r="A475" s="4">
        <v>3</v>
      </c>
      <c r="B475" s="43" t="s">
        <v>10</v>
      </c>
      <c r="C475" s="5">
        <f>+C476</f>
        <v>4349282.9000000004</v>
      </c>
      <c r="D475" s="5">
        <f t="shared" ref="D475:N475" si="891">+D476</f>
        <v>0</v>
      </c>
      <c r="E475" s="5">
        <f t="shared" si="891"/>
        <v>0</v>
      </c>
      <c r="F475" s="5">
        <f t="shared" si="891"/>
        <v>0</v>
      </c>
      <c r="G475" s="5">
        <f t="shared" si="891"/>
        <v>0</v>
      </c>
      <c r="H475" s="5">
        <f t="shared" si="891"/>
        <v>0</v>
      </c>
      <c r="I475" s="5">
        <f t="shared" si="891"/>
        <v>0</v>
      </c>
      <c r="J475" s="5">
        <f t="shared" si="891"/>
        <v>0</v>
      </c>
      <c r="K475" s="5">
        <f t="shared" si="891"/>
        <v>0</v>
      </c>
      <c r="L475" s="5">
        <f t="shared" si="891"/>
        <v>0</v>
      </c>
      <c r="M475" s="5">
        <f t="shared" si="891"/>
        <v>0</v>
      </c>
      <c r="N475" s="5">
        <f t="shared" si="891"/>
        <v>4349282.9000000004</v>
      </c>
    </row>
    <row r="476" spans="1:16" s="3" customFormat="1" x14ac:dyDescent="0.25">
      <c r="A476" s="1">
        <v>3.3</v>
      </c>
      <c r="B476" s="44" t="s">
        <v>33</v>
      </c>
      <c r="C476" s="12">
        <f>+C477+C478+C479+C480</f>
        <v>4349282.9000000004</v>
      </c>
      <c r="D476" s="12">
        <f t="shared" ref="D476:N476" si="892">+D477+D478+D479+D480</f>
        <v>0</v>
      </c>
      <c r="E476" s="12">
        <f t="shared" ref="E476:F476" si="893">+E477+E478+E479+E480</f>
        <v>0</v>
      </c>
      <c r="F476" s="12">
        <f t="shared" si="893"/>
        <v>0</v>
      </c>
      <c r="G476" s="12">
        <f t="shared" ref="G476:H476" si="894">+G477+G478+G479+G480</f>
        <v>0</v>
      </c>
      <c r="H476" s="12">
        <f t="shared" si="894"/>
        <v>0</v>
      </c>
      <c r="I476" s="12">
        <f t="shared" ref="I476:K476" si="895">+I477+I478+I479+I480</f>
        <v>0</v>
      </c>
      <c r="J476" s="12">
        <f t="shared" ref="J476" si="896">+J477+J478+J479+J480</f>
        <v>0</v>
      </c>
      <c r="K476" s="12">
        <f t="shared" si="895"/>
        <v>0</v>
      </c>
      <c r="L476" s="12">
        <f t="shared" ref="L476" si="897">+L477+L478+L479+L480</f>
        <v>0</v>
      </c>
      <c r="M476" s="12">
        <f t="shared" si="892"/>
        <v>0</v>
      </c>
      <c r="N476" s="12">
        <f t="shared" si="892"/>
        <v>4349282.9000000004</v>
      </c>
    </row>
    <row r="477" spans="1:16" x14ac:dyDescent="0.25">
      <c r="A477" s="9" t="s">
        <v>134</v>
      </c>
      <c r="B477" s="45" t="s">
        <v>141</v>
      </c>
      <c r="C477" s="6">
        <v>1872000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f t="shared" ref="M477:M480" si="898">+D477+E477+F477+G477+H477+I477+J477+K477+L477</f>
        <v>0</v>
      </c>
      <c r="N477" s="6">
        <f t="shared" ref="N477:N480" si="899">+C477-M477</f>
        <v>1872000</v>
      </c>
    </row>
    <row r="478" spans="1:16" ht="30" x14ac:dyDescent="0.25">
      <c r="A478" s="9" t="s">
        <v>135</v>
      </c>
      <c r="B478" s="45" t="s">
        <v>142</v>
      </c>
      <c r="C478" s="6">
        <v>300000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f t="shared" si="898"/>
        <v>0</v>
      </c>
      <c r="N478" s="6">
        <f t="shared" si="899"/>
        <v>300000</v>
      </c>
    </row>
    <row r="479" spans="1:16" x14ac:dyDescent="0.25">
      <c r="A479" s="9" t="s">
        <v>136</v>
      </c>
      <c r="B479" s="45" t="s">
        <v>143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f t="shared" si="898"/>
        <v>0</v>
      </c>
      <c r="N479" s="6">
        <f t="shared" si="899"/>
        <v>0</v>
      </c>
    </row>
    <row r="480" spans="1:16" x14ac:dyDescent="0.25">
      <c r="A480" s="9" t="s">
        <v>137</v>
      </c>
      <c r="B480" s="45" t="s">
        <v>144</v>
      </c>
      <c r="C480" s="6">
        <v>2177282.9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f t="shared" si="898"/>
        <v>0</v>
      </c>
      <c r="N480" s="6">
        <f t="shared" si="899"/>
        <v>2177282.9</v>
      </c>
    </row>
    <row r="481" spans="1:14" s="3" customFormat="1" x14ac:dyDescent="0.25">
      <c r="A481" s="4">
        <v>4</v>
      </c>
      <c r="B481" s="43" t="s">
        <v>37</v>
      </c>
      <c r="C481" s="5">
        <f>+C482</f>
        <v>135000</v>
      </c>
      <c r="D481" s="5">
        <f t="shared" ref="D481:N482" si="900">+D482</f>
        <v>0</v>
      </c>
      <c r="E481" s="5">
        <f t="shared" si="900"/>
        <v>0</v>
      </c>
      <c r="F481" s="5">
        <f t="shared" si="900"/>
        <v>0</v>
      </c>
      <c r="G481" s="5">
        <f t="shared" si="900"/>
        <v>0</v>
      </c>
      <c r="H481" s="5">
        <f t="shared" si="900"/>
        <v>0</v>
      </c>
      <c r="I481" s="5">
        <f t="shared" si="900"/>
        <v>0</v>
      </c>
      <c r="J481" s="5">
        <f t="shared" si="900"/>
        <v>0</v>
      </c>
      <c r="K481" s="5">
        <f t="shared" si="900"/>
        <v>0</v>
      </c>
      <c r="L481" s="5">
        <f t="shared" si="900"/>
        <v>0</v>
      </c>
      <c r="M481" s="5">
        <f t="shared" si="900"/>
        <v>0</v>
      </c>
      <c r="N481" s="5">
        <f t="shared" si="900"/>
        <v>135000</v>
      </c>
    </row>
    <row r="482" spans="1:14" s="3" customFormat="1" x14ac:dyDescent="0.25">
      <c r="A482" s="1">
        <v>4.4000000000000004</v>
      </c>
      <c r="B482" s="44" t="s">
        <v>17</v>
      </c>
      <c r="C482" s="12">
        <f>+C483</f>
        <v>135000</v>
      </c>
      <c r="D482" s="12">
        <f t="shared" si="900"/>
        <v>0</v>
      </c>
      <c r="E482" s="12">
        <f t="shared" si="900"/>
        <v>0</v>
      </c>
      <c r="F482" s="12">
        <f t="shared" si="900"/>
        <v>0</v>
      </c>
      <c r="G482" s="12">
        <f t="shared" si="900"/>
        <v>0</v>
      </c>
      <c r="H482" s="12">
        <f t="shared" si="900"/>
        <v>0</v>
      </c>
      <c r="I482" s="12">
        <f t="shared" si="900"/>
        <v>0</v>
      </c>
      <c r="J482" s="12">
        <f t="shared" si="900"/>
        <v>0</v>
      </c>
      <c r="K482" s="12">
        <f t="shared" si="900"/>
        <v>0</v>
      </c>
      <c r="L482" s="12">
        <f t="shared" si="900"/>
        <v>0</v>
      </c>
      <c r="M482" s="12">
        <f t="shared" si="900"/>
        <v>0</v>
      </c>
      <c r="N482" s="12">
        <f t="shared" si="900"/>
        <v>135000</v>
      </c>
    </row>
    <row r="483" spans="1:14" x14ac:dyDescent="0.25">
      <c r="A483" s="9" t="s">
        <v>189</v>
      </c>
      <c r="B483" s="46" t="s">
        <v>358</v>
      </c>
      <c r="C483" s="6">
        <v>135000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f t="shared" ref="M483" si="901">+D483+E483+F483+G483+H483+I483+J483+K483+L483</f>
        <v>0</v>
      </c>
      <c r="N483" s="6">
        <f t="shared" ref="N483" si="902">+C483-M483</f>
        <v>135000</v>
      </c>
    </row>
    <row r="484" spans="1:14" s="3" customFormat="1" x14ac:dyDescent="0.25">
      <c r="A484" s="4">
        <v>5</v>
      </c>
      <c r="B484" s="43" t="s">
        <v>18</v>
      </c>
      <c r="C484" s="5">
        <f>+C485+C487+C491+C489</f>
        <v>4190019.1</v>
      </c>
      <c r="D484" s="5">
        <f t="shared" ref="D484:N484" si="903">+D485+D487+D491+D489</f>
        <v>0</v>
      </c>
      <c r="E484" s="5">
        <f t="shared" ref="E484:F484" si="904">+E485+E487+E491+E489</f>
        <v>0</v>
      </c>
      <c r="F484" s="5">
        <f t="shared" si="904"/>
        <v>0</v>
      </c>
      <c r="G484" s="5">
        <f t="shared" ref="G484:H484" si="905">+G485+G487+G491+G489</f>
        <v>0</v>
      </c>
      <c r="H484" s="5">
        <f t="shared" si="905"/>
        <v>0</v>
      </c>
      <c r="I484" s="5">
        <f t="shared" ref="I484:K484" si="906">+I485+I487+I491+I489</f>
        <v>0</v>
      </c>
      <c r="J484" s="5">
        <f t="shared" ref="J484" si="907">+J485+J487+J491+J489</f>
        <v>0</v>
      </c>
      <c r="K484" s="5">
        <f t="shared" si="906"/>
        <v>0</v>
      </c>
      <c r="L484" s="5">
        <f t="shared" ref="L484" si="908">+L485+L487+L491+L489</f>
        <v>0</v>
      </c>
      <c r="M484" s="5">
        <f t="shared" si="903"/>
        <v>0</v>
      </c>
      <c r="N484" s="5">
        <f t="shared" si="903"/>
        <v>4190019.1</v>
      </c>
    </row>
    <row r="485" spans="1:14" s="3" customFormat="1" ht="18.75" customHeight="1" x14ac:dyDescent="0.25">
      <c r="A485" s="1">
        <v>5.2</v>
      </c>
      <c r="B485" s="44" t="s">
        <v>40</v>
      </c>
      <c r="C485" s="12">
        <f>+C486</f>
        <v>250000</v>
      </c>
      <c r="D485" s="12">
        <f t="shared" ref="D485:N485" si="909">+D486</f>
        <v>0</v>
      </c>
      <c r="E485" s="12">
        <f t="shared" si="909"/>
        <v>0</v>
      </c>
      <c r="F485" s="12">
        <f t="shared" si="909"/>
        <v>0</v>
      </c>
      <c r="G485" s="12">
        <f t="shared" si="909"/>
        <v>0</v>
      </c>
      <c r="H485" s="12">
        <f t="shared" si="909"/>
        <v>0</v>
      </c>
      <c r="I485" s="12">
        <f t="shared" si="909"/>
        <v>0</v>
      </c>
      <c r="J485" s="12">
        <f t="shared" si="909"/>
        <v>0</v>
      </c>
      <c r="K485" s="12">
        <f t="shared" si="909"/>
        <v>0</v>
      </c>
      <c r="L485" s="12">
        <f t="shared" si="909"/>
        <v>0</v>
      </c>
      <c r="M485" s="12">
        <f t="shared" si="909"/>
        <v>0</v>
      </c>
      <c r="N485" s="12">
        <f t="shared" si="909"/>
        <v>250000</v>
      </c>
    </row>
    <row r="486" spans="1:14" x14ac:dyDescent="0.25">
      <c r="A486" s="9" t="s">
        <v>203</v>
      </c>
      <c r="B486" s="45" t="s">
        <v>206</v>
      </c>
      <c r="C486" s="6">
        <v>250000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f t="shared" ref="M486" si="910">+D486+E486+F486+G486+H486+I486+J486+K486+L486</f>
        <v>0</v>
      </c>
      <c r="N486" s="6">
        <f t="shared" ref="N486" si="911">+C486-M486</f>
        <v>250000</v>
      </c>
    </row>
    <row r="487" spans="1:14" s="3" customFormat="1" x14ac:dyDescent="0.25">
      <c r="A487" s="1">
        <v>5.4</v>
      </c>
      <c r="B487" s="44" t="s">
        <v>20</v>
      </c>
      <c r="C487" s="12">
        <f>+C488</f>
        <v>3266019.1</v>
      </c>
      <c r="D487" s="12">
        <f t="shared" ref="D487:N487" si="912">+D488</f>
        <v>0</v>
      </c>
      <c r="E487" s="12">
        <f t="shared" si="912"/>
        <v>0</v>
      </c>
      <c r="F487" s="12">
        <f t="shared" si="912"/>
        <v>0</v>
      </c>
      <c r="G487" s="12">
        <f t="shared" si="912"/>
        <v>0</v>
      </c>
      <c r="H487" s="12">
        <f t="shared" si="912"/>
        <v>0</v>
      </c>
      <c r="I487" s="12">
        <f t="shared" si="912"/>
        <v>0</v>
      </c>
      <c r="J487" s="12">
        <f t="shared" si="912"/>
        <v>0</v>
      </c>
      <c r="K487" s="12">
        <f t="shared" si="912"/>
        <v>0</v>
      </c>
      <c r="L487" s="12">
        <f t="shared" si="912"/>
        <v>0</v>
      </c>
      <c r="M487" s="12">
        <f t="shared" si="912"/>
        <v>0</v>
      </c>
      <c r="N487" s="12">
        <f t="shared" si="912"/>
        <v>3266019.1</v>
      </c>
    </row>
    <row r="488" spans="1:14" x14ac:dyDescent="0.25">
      <c r="A488" s="9" t="s">
        <v>208</v>
      </c>
      <c r="B488" s="45" t="s">
        <v>209</v>
      </c>
      <c r="C488" s="6">
        <v>3266019.1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f t="shared" ref="M488" si="913">+D488+E488+F488+G488+H488+I488+J488+K488+L488</f>
        <v>0</v>
      </c>
      <c r="N488" s="6">
        <f t="shared" ref="N488" si="914">+C488-M488</f>
        <v>3266019.1</v>
      </c>
    </row>
    <row r="489" spans="1:14" s="3" customFormat="1" x14ac:dyDescent="0.25">
      <c r="A489" s="1" t="s">
        <v>301</v>
      </c>
      <c r="B489" s="47" t="s">
        <v>303</v>
      </c>
      <c r="C489" s="12">
        <f>+C490</f>
        <v>0</v>
      </c>
      <c r="D489" s="12">
        <f t="shared" ref="D489:N489" si="915">+D490</f>
        <v>0</v>
      </c>
      <c r="E489" s="12">
        <f t="shared" si="915"/>
        <v>0</v>
      </c>
      <c r="F489" s="12">
        <f t="shared" si="915"/>
        <v>0</v>
      </c>
      <c r="G489" s="12">
        <f t="shared" si="915"/>
        <v>0</v>
      </c>
      <c r="H489" s="12">
        <f t="shared" si="915"/>
        <v>0</v>
      </c>
      <c r="I489" s="12">
        <f t="shared" si="915"/>
        <v>0</v>
      </c>
      <c r="J489" s="12">
        <f t="shared" si="915"/>
        <v>0</v>
      </c>
      <c r="K489" s="12">
        <f t="shared" si="915"/>
        <v>0</v>
      </c>
      <c r="L489" s="12">
        <f t="shared" si="915"/>
        <v>0</v>
      </c>
      <c r="M489" s="12">
        <f t="shared" si="915"/>
        <v>0</v>
      </c>
      <c r="N489" s="12">
        <f t="shared" si="915"/>
        <v>0</v>
      </c>
    </row>
    <row r="490" spans="1:14" x14ac:dyDescent="0.25">
      <c r="A490" s="9" t="s">
        <v>302</v>
      </c>
      <c r="B490" s="46" t="s">
        <v>303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f t="shared" ref="M490" si="916">+D490+E490+F490+G490+H490+I490+J490+K490+L490</f>
        <v>0</v>
      </c>
      <c r="N490" s="6">
        <f t="shared" ref="N490" si="917">+C490-M490</f>
        <v>0</v>
      </c>
    </row>
    <row r="491" spans="1:14" s="3" customFormat="1" x14ac:dyDescent="0.25">
      <c r="A491" s="1">
        <v>5.6</v>
      </c>
      <c r="B491" s="44" t="s">
        <v>21</v>
      </c>
      <c r="C491" s="12">
        <f>+C492</f>
        <v>674000</v>
      </c>
      <c r="D491" s="12">
        <f t="shared" ref="D491:N491" si="918">+D492</f>
        <v>0</v>
      </c>
      <c r="E491" s="12">
        <f t="shared" si="918"/>
        <v>0</v>
      </c>
      <c r="F491" s="12">
        <f t="shared" si="918"/>
        <v>0</v>
      </c>
      <c r="G491" s="12">
        <f t="shared" si="918"/>
        <v>0</v>
      </c>
      <c r="H491" s="12">
        <f t="shared" si="918"/>
        <v>0</v>
      </c>
      <c r="I491" s="12">
        <f t="shared" si="918"/>
        <v>0</v>
      </c>
      <c r="J491" s="12">
        <f t="shared" si="918"/>
        <v>0</v>
      </c>
      <c r="K491" s="12">
        <f t="shared" si="918"/>
        <v>0</v>
      </c>
      <c r="L491" s="12">
        <f t="shared" si="918"/>
        <v>0</v>
      </c>
      <c r="M491" s="12">
        <f t="shared" si="918"/>
        <v>0</v>
      </c>
      <c r="N491" s="12">
        <f t="shared" si="918"/>
        <v>674000</v>
      </c>
    </row>
    <row r="492" spans="1:14" x14ac:dyDescent="0.25">
      <c r="A492" s="9" t="s">
        <v>210</v>
      </c>
      <c r="B492" s="45" t="s">
        <v>213</v>
      </c>
      <c r="C492" s="6">
        <v>674000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f t="shared" ref="M492" si="919">+D492+E492+F492+G492+H492+I492+J492+K492+L492</f>
        <v>0</v>
      </c>
      <c r="N492" s="6">
        <f t="shared" ref="N492" si="920">+C492-M492</f>
        <v>674000</v>
      </c>
    </row>
    <row r="493" spans="1:14" x14ac:dyDescent="0.25">
      <c r="A493" s="1"/>
      <c r="B493" s="44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</row>
    <row r="494" spans="1:14" s="15" customFormat="1" ht="17.25" customHeight="1" x14ac:dyDescent="0.25">
      <c r="A494" s="35" t="s">
        <v>352</v>
      </c>
      <c r="B494" s="35"/>
      <c r="C494" s="29">
        <f>+C495</f>
        <v>0</v>
      </c>
      <c r="D494" s="29">
        <f t="shared" ref="D494:N494" si="921">+D495</f>
        <v>0</v>
      </c>
      <c r="E494" s="29">
        <f t="shared" si="921"/>
        <v>0</v>
      </c>
      <c r="F494" s="29">
        <f t="shared" si="921"/>
        <v>612049</v>
      </c>
      <c r="G494" s="29">
        <f t="shared" si="921"/>
        <v>0</v>
      </c>
      <c r="H494" s="29">
        <f t="shared" si="921"/>
        <v>0</v>
      </c>
      <c r="I494" s="29">
        <f t="shared" si="921"/>
        <v>0</v>
      </c>
      <c r="J494" s="29">
        <f t="shared" si="921"/>
        <v>0</v>
      </c>
      <c r="K494" s="29">
        <f t="shared" si="921"/>
        <v>0</v>
      </c>
      <c r="L494" s="29">
        <f t="shared" si="921"/>
        <v>0</v>
      </c>
      <c r="M494" s="29">
        <f t="shared" si="921"/>
        <v>612049</v>
      </c>
      <c r="N494" s="29">
        <f t="shared" si="921"/>
        <v>-612049</v>
      </c>
    </row>
    <row r="495" spans="1:14" s="3" customFormat="1" x14ac:dyDescent="0.25">
      <c r="A495" s="4">
        <v>4</v>
      </c>
      <c r="B495" s="43" t="s">
        <v>37</v>
      </c>
      <c r="C495" s="5">
        <f>+C496</f>
        <v>0</v>
      </c>
      <c r="D495" s="5">
        <f t="shared" ref="D495:N496" si="922">+D496</f>
        <v>0</v>
      </c>
      <c r="E495" s="5">
        <f t="shared" si="922"/>
        <v>0</v>
      </c>
      <c r="F495" s="5">
        <f t="shared" si="922"/>
        <v>612049</v>
      </c>
      <c r="G495" s="5">
        <f t="shared" si="922"/>
        <v>0</v>
      </c>
      <c r="H495" s="5">
        <f t="shared" si="922"/>
        <v>0</v>
      </c>
      <c r="I495" s="5">
        <f t="shared" si="922"/>
        <v>0</v>
      </c>
      <c r="J495" s="5">
        <f t="shared" si="922"/>
        <v>0</v>
      </c>
      <c r="K495" s="5">
        <f t="shared" si="922"/>
        <v>0</v>
      </c>
      <c r="L495" s="5">
        <f t="shared" si="922"/>
        <v>0</v>
      </c>
      <c r="M495" s="5">
        <f t="shared" si="922"/>
        <v>612049</v>
      </c>
      <c r="N495" s="5">
        <f t="shared" si="922"/>
        <v>-612049</v>
      </c>
    </row>
    <row r="496" spans="1:14" s="3" customFormat="1" x14ac:dyDescent="0.25">
      <c r="A496" s="1">
        <v>4.4000000000000004</v>
      </c>
      <c r="B496" s="44" t="s">
        <v>17</v>
      </c>
      <c r="C496" s="12">
        <f>+C497</f>
        <v>0</v>
      </c>
      <c r="D496" s="12">
        <f t="shared" si="922"/>
        <v>0</v>
      </c>
      <c r="E496" s="12">
        <f t="shared" si="922"/>
        <v>0</v>
      </c>
      <c r="F496" s="12">
        <f t="shared" si="922"/>
        <v>612049</v>
      </c>
      <c r="G496" s="12">
        <f t="shared" si="922"/>
        <v>0</v>
      </c>
      <c r="H496" s="12">
        <f t="shared" si="922"/>
        <v>0</v>
      </c>
      <c r="I496" s="12">
        <f t="shared" si="922"/>
        <v>0</v>
      </c>
      <c r="J496" s="12">
        <f t="shared" si="922"/>
        <v>0</v>
      </c>
      <c r="K496" s="12">
        <f t="shared" si="922"/>
        <v>0</v>
      </c>
      <c r="L496" s="12">
        <f t="shared" si="922"/>
        <v>0</v>
      </c>
      <c r="M496" s="12">
        <f t="shared" si="922"/>
        <v>612049</v>
      </c>
      <c r="N496" s="12">
        <f t="shared" si="922"/>
        <v>-612049</v>
      </c>
    </row>
    <row r="497" spans="1:16" x14ac:dyDescent="0.25">
      <c r="A497" s="9" t="s">
        <v>188</v>
      </c>
      <c r="B497" s="45" t="s">
        <v>235</v>
      </c>
      <c r="C497" s="6">
        <v>0</v>
      </c>
      <c r="D497" s="6">
        <v>0</v>
      </c>
      <c r="E497" s="6">
        <v>0</v>
      </c>
      <c r="F497" s="6">
        <v>612049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f t="shared" ref="M497" si="923">+D497+E497+F497+G497+H497+I497+J497+K497+L497</f>
        <v>612049</v>
      </c>
      <c r="N497" s="6">
        <f t="shared" ref="N497" si="924">+C497-M497</f>
        <v>-612049</v>
      </c>
    </row>
    <row r="498" spans="1:16" x14ac:dyDescent="0.25">
      <c r="A498" s="1"/>
      <c r="B498" s="44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</row>
    <row r="499" spans="1:16" s="15" customFormat="1" ht="15.75" x14ac:dyDescent="0.25">
      <c r="A499" s="28" t="s">
        <v>359</v>
      </c>
      <c r="B499" s="42"/>
      <c r="C499" s="29">
        <f>+C517+C533+C512+C500</f>
        <v>11000000</v>
      </c>
      <c r="D499" s="29">
        <f t="shared" ref="D499:N499" si="925">+D517+D533+D512+D500</f>
        <v>0</v>
      </c>
      <c r="E499" s="29">
        <f t="shared" ref="E499:F499" si="926">+E517+E533+E512+E500</f>
        <v>0</v>
      </c>
      <c r="F499" s="29">
        <f t="shared" si="926"/>
        <v>0</v>
      </c>
      <c r="G499" s="29">
        <f t="shared" ref="G499:H499" si="927">+G517+G533+G512+G500</f>
        <v>0</v>
      </c>
      <c r="H499" s="29">
        <f t="shared" si="927"/>
        <v>0</v>
      </c>
      <c r="I499" s="29">
        <f t="shared" ref="I499:K499" si="928">+I517+I533+I512+I500</f>
        <v>0</v>
      </c>
      <c r="J499" s="29">
        <f t="shared" ref="J499" si="929">+J517+J533+J512+J500</f>
        <v>0</v>
      </c>
      <c r="K499" s="29">
        <f t="shared" si="928"/>
        <v>0</v>
      </c>
      <c r="L499" s="29">
        <f t="shared" ref="L499" si="930">+L517+L533+L512+L500</f>
        <v>0</v>
      </c>
      <c r="M499" s="29">
        <f t="shared" si="925"/>
        <v>0</v>
      </c>
      <c r="N499" s="29">
        <f t="shared" si="925"/>
        <v>11000000</v>
      </c>
    </row>
    <row r="500" spans="1:16" x14ac:dyDescent="0.25">
      <c r="A500" s="4">
        <v>1</v>
      </c>
      <c r="B500" s="43" t="s">
        <v>1</v>
      </c>
      <c r="C500" s="5">
        <f>+C501+C504+C508+C510</f>
        <v>8589245.2799999993</v>
      </c>
      <c r="D500" s="5">
        <f t="shared" ref="D500:N500" si="931">+D501+D504+D508+D510</f>
        <v>0</v>
      </c>
      <c r="E500" s="5">
        <f t="shared" ref="E500:F500" si="932">+E501+E504+E508+E510</f>
        <v>0</v>
      </c>
      <c r="F500" s="5">
        <f t="shared" si="932"/>
        <v>0</v>
      </c>
      <c r="G500" s="5">
        <f t="shared" ref="G500:H500" si="933">+G501+G504+G508+G510</f>
        <v>0</v>
      </c>
      <c r="H500" s="5">
        <f t="shared" si="933"/>
        <v>0</v>
      </c>
      <c r="I500" s="5">
        <f t="shared" ref="I500:K500" si="934">+I501+I504+I508+I510</f>
        <v>0</v>
      </c>
      <c r="J500" s="5">
        <f t="shared" ref="J500" si="935">+J501+J504+J508+J510</f>
        <v>0</v>
      </c>
      <c r="K500" s="5">
        <f t="shared" si="934"/>
        <v>0</v>
      </c>
      <c r="L500" s="5">
        <f t="shared" ref="L500" si="936">+L501+L504+L508+L510</f>
        <v>0</v>
      </c>
      <c r="M500" s="5">
        <f t="shared" si="931"/>
        <v>0</v>
      </c>
      <c r="N500" s="5">
        <f t="shared" si="931"/>
        <v>8589245.2799999993</v>
      </c>
      <c r="P500" s="10"/>
    </row>
    <row r="501" spans="1:16" s="3" customFormat="1" x14ac:dyDescent="0.25">
      <c r="A501" s="1">
        <v>1.1000000000000001</v>
      </c>
      <c r="B501" s="44" t="s">
        <v>27</v>
      </c>
      <c r="C501" s="12">
        <f>+C503+C502</f>
        <v>0</v>
      </c>
      <c r="D501" s="12">
        <f t="shared" ref="D501:N501" si="937">+D503+D502</f>
        <v>0</v>
      </c>
      <c r="E501" s="12">
        <f t="shared" ref="E501:F501" si="938">+E503+E502</f>
        <v>0</v>
      </c>
      <c r="F501" s="12">
        <f t="shared" si="938"/>
        <v>0</v>
      </c>
      <c r="G501" s="12">
        <f t="shared" ref="G501:H501" si="939">+G503+G502</f>
        <v>0</v>
      </c>
      <c r="H501" s="12">
        <f t="shared" si="939"/>
        <v>0</v>
      </c>
      <c r="I501" s="12">
        <f t="shared" ref="I501:K501" si="940">+I503+I502</f>
        <v>0</v>
      </c>
      <c r="J501" s="12">
        <f t="shared" ref="J501" si="941">+J503+J502</f>
        <v>0</v>
      </c>
      <c r="K501" s="12">
        <f t="shared" si="940"/>
        <v>0</v>
      </c>
      <c r="L501" s="12">
        <f t="shared" ref="L501" si="942">+L503+L502</f>
        <v>0</v>
      </c>
      <c r="M501" s="12">
        <f t="shared" si="937"/>
        <v>0</v>
      </c>
      <c r="N501" s="12">
        <f t="shared" si="937"/>
        <v>0</v>
      </c>
    </row>
    <row r="502" spans="1:16" x14ac:dyDescent="0.25">
      <c r="A502" s="9" t="s">
        <v>54</v>
      </c>
      <c r="B502" s="45" t="s">
        <v>239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f t="shared" ref="M502:M503" si="943">+D502+E502+F502+G502+H502+I502+J502+K502+L502</f>
        <v>0</v>
      </c>
      <c r="N502" s="6">
        <f t="shared" ref="N502:N503" si="944">+C502-M502</f>
        <v>0</v>
      </c>
    </row>
    <row r="503" spans="1:16" x14ac:dyDescent="0.25">
      <c r="A503" s="9" t="s">
        <v>56</v>
      </c>
      <c r="B503" s="45" t="s">
        <v>57</v>
      </c>
      <c r="C503" s="6">
        <v>0</v>
      </c>
      <c r="D503" s="6">
        <f t="shared" ref="D503:I503" si="945">0-C503</f>
        <v>0</v>
      </c>
      <c r="E503" s="6">
        <f t="shared" si="945"/>
        <v>0</v>
      </c>
      <c r="F503" s="6">
        <f t="shared" si="945"/>
        <v>0</v>
      </c>
      <c r="G503" s="6">
        <f t="shared" si="945"/>
        <v>0</v>
      </c>
      <c r="H503" s="6">
        <f t="shared" si="945"/>
        <v>0</v>
      </c>
      <c r="I503" s="6">
        <f t="shared" si="945"/>
        <v>0</v>
      </c>
      <c r="J503" s="6">
        <f>0-H503</f>
        <v>0</v>
      </c>
      <c r="K503" s="6">
        <f>0-I503</f>
        <v>0</v>
      </c>
      <c r="L503" s="6">
        <f>0-K503</f>
        <v>0</v>
      </c>
      <c r="M503" s="6">
        <f t="shared" si="943"/>
        <v>0</v>
      </c>
      <c r="N503" s="6">
        <f t="shared" si="944"/>
        <v>0</v>
      </c>
    </row>
    <row r="504" spans="1:16" s="3" customFormat="1" x14ac:dyDescent="0.25">
      <c r="A504" s="1">
        <v>1.3</v>
      </c>
      <c r="B504" s="44" t="s">
        <v>2</v>
      </c>
      <c r="C504" s="12">
        <f>+C505</f>
        <v>8589245.2799999993</v>
      </c>
      <c r="D504" s="12">
        <f t="shared" ref="D504:N504" si="946">+D505</f>
        <v>0</v>
      </c>
      <c r="E504" s="12">
        <f t="shared" si="946"/>
        <v>0</v>
      </c>
      <c r="F504" s="12">
        <f t="shared" si="946"/>
        <v>0</v>
      </c>
      <c r="G504" s="12">
        <f t="shared" si="946"/>
        <v>0</v>
      </c>
      <c r="H504" s="12">
        <f t="shared" si="946"/>
        <v>0</v>
      </c>
      <c r="I504" s="12">
        <f t="shared" si="946"/>
        <v>0</v>
      </c>
      <c r="J504" s="12">
        <f t="shared" si="946"/>
        <v>0</v>
      </c>
      <c r="K504" s="12">
        <f t="shared" si="946"/>
        <v>0</v>
      </c>
      <c r="L504" s="12">
        <f t="shared" si="946"/>
        <v>0</v>
      </c>
      <c r="M504" s="12">
        <f t="shared" si="946"/>
        <v>0</v>
      </c>
      <c r="N504" s="12">
        <f t="shared" si="946"/>
        <v>8589245.2799999993</v>
      </c>
    </row>
    <row r="505" spans="1:16" s="3" customFormat="1" x14ac:dyDescent="0.25">
      <c r="A505" s="20" t="s">
        <v>61</v>
      </c>
      <c r="B505" s="44" t="s">
        <v>62</v>
      </c>
      <c r="C505" s="12">
        <f>+C506+C507</f>
        <v>8589245.2799999993</v>
      </c>
      <c r="D505" s="12">
        <f t="shared" ref="D505:N505" si="947">+D506+D507</f>
        <v>0</v>
      </c>
      <c r="E505" s="12">
        <f t="shared" ref="E505:F505" si="948">+E506+E507</f>
        <v>0</v>
      </c>
      <c r="F505" s="12">
        <f t="shared" si="948"/>
        <v>0</v>
      </c>
      <c r="G505" s="12">
        <f t="shared" ref="G505:H505" si="949">+G506+G507</f>
        <v>0</v>
      </c>
      <c r="H505" s="12">
        <f t="shared" si="949"/>
        <v>0</v>
      </c>
      <c r="I505" s="12">
        <f t="shared" ref="I505:K505" si="950">+I506+I507</f>
        <v>0</v>
      </c>
      <c r="J505" s="12">
        <f t="shared" ref="J505" si="951">+J506+J507</f>
        <v>0</v>
      </c>
      <c r="K505" s="12">
        <f t="shared" si="950"/>
        <v>0</v>
      </c>
      <c r="L505" s="12">
        <f t="shared" ref="L505" si="952">+L506+L507</f>
        <v>0</v>
      </c>
      <c r="M505" s="12">
        <f t="shared" si="947"/>
        <v>0</v>
      </c>
      <c r="N505" s="12">
        <f t="shared" si="947"/>
        <v>8589245.2799999993</v>
      </c>
    </row>
    <row r="506" spans="1:16" x14ac:dyDescent="0.25">
      <c r="A506" s="9" t="s">
        <v>65</v>
      </c>
      <c r="B506" s="45" t="s">
        <v>63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f t="shared" ref="M506:M507" si="953">+D506+E506+F506+G506+H506+I506+J506+K506+L506</f>
        <v>0</v>
      </c>
      <c r="N506" s="6">
        <f t="shared" ref="N506:N507" si="954">+C506-M506</f>
        <v>0</v>
      </c>
    </row>
    <row r="507" spans="1:16" x14ac:dyDescent="0.25">
      <c r="A507" s="9" t="s">
        <v>66</v>
      </c>
      <c r="B507" s="45" t="s">
        <v>64</v>
      </c>
      <c r="C507" s="6">
        <v>8589245.2799999993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f t="shared" si="953"/>
        <v>0</v>
      </c>
      <c r="N507" s="6">
        <f t="shared" si="954"/>
        <v>8589245.2799999993</v>
      </c>
    </row>
    <row r="508" spans="1:16" s="3" customFormat="1" x14ac:dyDescent="0.25">
      <c r="A508" s="1" t="s">
        <v>348</v>
      </c>
      <c r="B508" s="44" t="s">
        <v>351</v>
      </c>
      <c r="C508" s="12">
        <f>+C509</f>
        <v>0</v>
      </c>
      <c r="D508" s="12">
        <f t="shared" ref="D508:N508" si="955">+D509</f>
        <v>0</v>
      </c>
      <c r="E508" s="12">
        <f t="shared" si="955"/>
        <v>0</v>
      </c>
      <c r="F508" s="12">
        <f t="shared" si="955"/>
        <v>0</v>
      </c>
      <c r="G508" s="12">
        <f t="shared" si="955"/>
        <v>0</v>
      </c>
      <c r="H508" s="12">
        <f t="shared" si="955"/>
        <v>0</v>
      </c>
      <c r="I508" s="12">
        <f t="shared" si="955"/>
        <v>0</v>
      </c>
      <c r="J508" s="12">
        <f t="shared" si="955"/>
        <v>0</v>
      </c>
      <c r="K508" s="12">
        <f t="shared" si="955"/>
        <v>0</v>
      </c>
      <c r="L508" s="12">
        <f t="shared" si="955"/>
        <v>0</v>
      </c>
      <c r="M508" s="12">
        <f t="shared" si="955"/>
        <v>0</v>
      </c>
      <c r="N508" s="12">
        <f t="shared" si="955"/>
        <v>0</v>
      </c>
    </row>
    <row r="509" spans="1:16" x14ac:dyDescent="0.25">
      <c r="A509" s="9" t="s">
        <v>349</v>
      </c>
      <c r="B509" s="45" t="s">
        <v>350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f t="shared" ref="M509" si="956">+D509+E509+F509+G509+H509+I509+J509+K509+L509</f>
        <v>0</v>
      </c>
      <c r="N509" s="6">
        <f t="shared" ref="N509" si="957">+C509-M509</f>
        <v>0</v>
      </c>
    </row>
    <row r="510" spans="1:16" s="3" customFormat="1" x14ac:dyDescent="0.25">
      <c r="A510" s="1">
        <v>1.5</v>
      </c>
      <c r="B510" s="44" t="s">
        <v>4</v>
      </c>
      <c r="C510" s="12">
        <f>+C511</f>
        <v>0</v>
      </c>
      <c r="D510" s="12">
        <f t="shared" ref="D510:N510" si="958">+D511</f>
        <v>0</v>
      </c>
      <c r="E510" s="12">
        <f t="shared" si="958"/>
        <v>0</v>
      </c>
      <c r="F510" s="12">
        <f t="shared" si="958"/>
        <v>0</v>
      </c>
      <c r="G510" s="12">
        <f t="shared" si="958"/>
        <v>0</v>
      </c>
      <c r="H510" s="12">
        <f t="shared" si="958"/>
        <v>0</v>
      </c>
      <c r="I510" s="12">
        <f t="shared" si="958"/>
        <v>0</v>
      </c>
      <c r="J510" s="12">
        <f t="shared" si="958"/>
        <v>0</v>
      </c>
      <c r="K510" s="12">
        <f t="shared" si="958"/>
        <v>0</v>
      </c>
      <c r="L510" s="12">
        <f t="shared" si="958"/>
        <v>0</v>
      </c>
      <c r="M510" s="12">
        <f t="shared" si="958"/>
        <v>0</v>
      </c>
      <c r="N510" s="12">
        <f t="shared" si="958"/>
        <v>0</v>
      </c>
    </row>
    <row r="511" spans="1:16" x14ac:dyDescent="0.25">
      <c r="A511" s="9" t="s">
        <v>75</v>
      </c>
      <c r="B511" s="45" t="s">
        <v>4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f t="shared" ref="M511" si="959">+D511+E511+F511+G511+H511+I511+J511+K511+L511</f>
        <v>0</v>
      </c>
      <c r="N511" s="6">
        <f t="shared" ref="N511" si="960">+C511-M511</f>
        <v>0</v>
      </c>
    </row>
    <row r="512" spans="1:16" s="3" customFormat="1" x14ac:dyDescent="0.25">
      <c r="A512" s="4" t="s">
        <v>314</v>
      </c>
      <c r="B512" s="50" t="s">
        <v>6</v>
      </c>
      <c r="C512" s="5">
        <f>+C513+C515</f>
        <v>0</v>
      </c>
      <c r="D512" s="5">
        <f t="shared" ref="D512:N512" si="961">+D513+D515</f>
        <v>0</v>
      </c>
      <c r="E512" s="5">
        <f t="shared" ref="E512:F512" si="962">+E513+E515</f>
        <v>0</v>
      </c>
      <c r="F512" s="5">
        <f t="shared" si="962"/>
        <v>0</v>
      </c>
      <c r="G512" s="5">
        <f t="shared" ref="G512:H512" si="963">+G513+G515</f>
        <v>0</v>
      </c>
      <c r="H512" s="5">
        <f t="shared" si="963"/>
        <v>0</v>
      </c>
      <c r="I512" s="5">
        <f t="shared" ref="I512:K512" si="964">+I513+I515</f>
        <v>0</v>
      </c>
      <c r="J512" s="5">
        <f t="shared" ref="J512" si="965">+J513+J515</f>
        <v>0</v>
      </c>
      <c r="K512" s="5">
        <f t="shared" si="964"/>
        <v>0</v>
      </c>
      <c r="L512" s="5">
        <f t="shared" ref="L512" si="966">+L513+L515</f>
        <v>0</v>
      </c>
      <c r="M512" s="5">
        <f t="shared" si="961"/>
        <v>0</v>
      </c>
      <c r="N512" s="5">
        <f t="shared" si="961"/>
        <v>0</v>
      </c>
    </row>
    <row r="513" spans="1:14" s="3" customFormat="1" ht="30" x14ac:dyDescent="0.25">
      <c r="A513" s="1" t="s">
        <v>305</v>
      </c>
      <c r="B513" s="47" t="s">
        <v>50</v>
      </c>
      <c r="C513" s="12">
        <f>+C514</f>
        <v>0</v>
      </c>
      <c r="D513" s="12">
        <f t="shared" ref="D513:N513" si="967">+D514</f>
        <v>0</v>
      </c>
      <c r="E513" s="12">
        <f t="shared" si="967"/>
        <v>0</v>
      </c>
      <c r="F513" s="12">
        <f t="shared" si="967"/>
        <v>0</v>
      </c>
      <c r="G513" s="12">
        <f t="shared" si="967"/>
        <v>0</v>
      </c>
      <c r="H513" s="12">
        <f t="shared" si="967"/>
        <v>0</v>
      </c>
      <c r="I513" s="12">
        <f t="shared" si="967"/>
        <v>0</v>
      </c>
      <c r="J513" s="12">
        <f t="shared" si="967"/>
        <v>0</v>
      </c>
      <c r="K513" s="12">
        <f t="shared" si="967"/>
        <v>0</v>
      </c>
      <c r="L513" s="12">
        <f t="shared" si="967"/>
        <v>0</v>
      </c>
      <c r="M513" s="12">
        <f t="shared" si="967"/>
        <v>0</v>
      </c>
      <c r="N513" s="12">
        <f t="shared" si="967"/>
        <v>0</v>
      </c>
    </row>
    <row r="514" spans="1:14" x14ac:dyDescent="0.25">
      <c r="A514" s="9" t="s">
        <v>78</v>
      </c>
      <c r="B514" s="46" t="s">
        <v>84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f t="shared" ref="M514" si="968">+D514+E514+F514+G514+H514+I514+J514+K514+L514</f>
        <v>0</v>
      </c>
      <c r="N514" s="6">
        <f t="shared" ref="N514" si="969">+C514-M514</f>
        <v>0</v>
      </c>
    </row>
    <row r="515" spans="1:14" s="13" customFormat="1" ht="15.75" x14ac:dyDescent="0.25">
      <c r="A515" s="24">
        <v>2.4</v>
      </c>
      <c r="B515" s="47" t="s">
        <v>29</v>
      </c>
      <c r="C515" s="12">
        <f>+C516</f>
        <v>0</v>
      </c>
      <c r="D515" s="12">
        <f t="shared" ref="D515:N515" si="970">+D516</f>
        <v>0</v>
      </c>
      <c r="E515" s="12">
        <f t="shared" si="970"/>
        <v>0</v>
      </c>
      <c r="F515" s="12">
        <f t="shared" si="970"/>
        <v>0</v>
      </c>
      <c r="G515" s="12">
        <f t="shared" si="970"/>
        <v>0</v>
      </c>
      <c r="H515" s="12">
        <f t="shared" si="970"/>
        <v>0</v>
      </c>
      <c r="I515" s="12">
        <f t="shared" si="970"/>
        <v>0</v>
      </c>
      <c r="J515" s="12">
        <f t="shared" si="970"/>
        <v>0</v>
      </c>
      <c r="K515" s="12">
        <f t="shared" si="970"/>
        <v>0</v>
      </c>
      <c r="L515" s="12">
        <f t="shared" si="970"/>
        <v>0</v>
      </c>
      <c r="M515" s="12">
        <f t="shared" si="970"/>
        <v>0</v>
      </c>
      <c r="N515" s="12">
        <f t="shared" si="970"/>
        <v>0</v>
      </c>
    </row>
    <row r="516" spans="1:14" s="15" customFormat="1" ht="15.75" x14ac:dyDescent="0.25">
      <c r="A516" s="23" t="s">
        <v>92</v>
      </c>
      <c r="B516" s="46" t="s">
        <v>94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f t="shared" ref="M516" si="971">+D516+E516+F516+G516+H516+I516+J516+K516+L516</f>
        <v>0</v>
      </c>
      <c r="N516" s="6">
        <f t="shared" ref="N516" si="972">+C516-M516</f>
        <v>0</v>
      </c>
    </row>
    <row r="517" spans="1:14" s="3" customFormat="1" x14ac:dyDescent="0.25">
      <c r="A517" s="4">
        <v>3</v>
      </c>
      <c r="B517" s="43" t="s">
        <v>10</v>
      </c>
      <c r="C517" s="5">
        <f>+C520+C529+C524+C526+C518</f>
        <v>2410754.7200000002</v>
      </c>
      <c r="D517" s="5">
        <f t="shared" ref="D517:N517" si="973">+D520+D529+D524+D526+D518</f>
        <v>0</v>
      </c>
      <c r="E517" s="5">
        <f t="shared" ref="E517:F517" si="974">+E520+E529+E524+E526+E518</f>
        <v>0</v>
      </c>
      <c r="F517" s="5">
        <f t="shared" si="974"/>
        <v>0</v>
      </c>
      <c r="G517" s="5">
        <f t="shared" ref="G517:H517" si="975">+G520+G529+G524+G526+G518</f>
        <v>0</v>
      </c>
      <c r="H517" s="5">
        <f t="shared" si="975"/>
        <v>0</v>
      </c>
      <c r="I517" s="5">
        <f t="shared" ref="I517:K517" si="976">+I520+I529+I524+I526+I518</f>
        <v>0</v>
      </c>
      <c r="J517" s="5">
        <f t="shared" ref="J517" si="977">+J520+J529+J524+J526+J518</f>
        <v>0</v>
      </c>
      <c r="K517" s="5">
        <f t="shared" si="976"/>
        <v>0</v>
      </c>
      <c r="L517" s="5">
        <f t="shared" ref="L517" si="978">+L520+L529+L524+L526+L518</f>
        <v>0</v>
      </c>
      <c r="M517" s="5">
        <f t="shared" si="973"/>
        <v>0</v>
      </c>
      <c r="N517" s="5">
        <f t="shared" si="973"/>
        <v>2410754.7200000002</v>
      </c>
    </row>
    <row r="518" spans="1:14" s="3" customFormat="1" x14ac:dyDescent="0.25">
      <c r="A518" s="1">
        <v>3.1</v>
      </c>
      <c r="B518" s="44" t="s">
        <v>11</v>
      </c>
      <c r="C518" s="12">
        <f>+C519</f>
        <v>0</v>
      </c>
      <c r="D518" s="12">
        <f t="shared" ref="D518:N518" si="979">+D519</f>
        <v>0</v>
      </c>
      <c r="E518" s="12">
        <f t="shared" si="979"/>
        <v>0</v>
      </c>
      <c r="F518" s="12">
        <f t="shared" si="979"/>
        <v>0</v>
      </c>
      <c r="G518" s="12">
        <f t="shared" si="979"/>
        <v>0</v>
      </c>
      <c r="H518" s="12">
        <f t="shared" si="979"/>
        <v>0</v>
      </c>
      <c r="I518" s="12">
        <f t="shared" si="979"/>
        <v>0</v>
      </c>
      <c r="J518" s="12">
        <f t="shared" si="979"/>
        <v>0</v>
      </c>
      <c r="K518" s="12">
        <f t="shared" si="979"/>
        <v>0</v>
      </c>
      <c r="L518" s="12">
        <f t="shared" si="979"/>
        <v>0</v>
      </c>
      <c r="M518" s="12">
        <f t="shared" si="979"/>
        <v>0</v>
      </c>
      <c r="N518" s="12">
        <f t="shared" si="979"/>
        <v>0</v>
      </c>
    </row>
    <row r="519" spans="1:14" x14ac:dyDescent="0.25">
      <c r="A519" s="9" t="s">
        <v>119</v>
      </c>
      <c r="B519" s="45" t="s">
        <v>121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f t="shared" ref="M519" si="980">+D519+E519+F519+G519+H519+I519+J519+K519+L519</f>
        <v>0</v>
      </c>
      <c r="N519" s="6">
        <f t="shared" ref="N519" si="981">+C519-M519</f>
        <v>0</v>
      </c>
    </row>
    <row r="520" spans="1:14" s="3" customFormat="1" x14ac:dyDescent="0.25">
      <c r="A520" s="1">
        <v>3.3</v>
      </c>
      <c r="B520" s="44" t="s">
        <v>33</v>
      </c>
      <c r="C520" s="12">
        <f>+C521+C522+C523</f>
        <v>410514.02</v>
      </c>
      <c r="D520" s="12">
        <f t="shared" ref="D520:N520" si="982">+D521+D522+D523</f>
        <v>0</v>
      </c>
      <c r="E520" s="12">
        <f t="shared" ref="E520:F520" si="983">+E521+E522+E523</f>
        <v>0</v>
      </c>
      <c r="F520" s="12">
        <f t="shared" si="983"/>
        <v>0</v>
      </c>
      <c r="G520" s="12">
        <f t="shared" ref="G520:H520" si="984">+G521+G522+G523</f>
        <v>0</v>
      </c>
      <c r="H520" s="12">
        <f t="shared" si="984"/>
        <v>0</v>
      </c>
      <c r="I520" s="12">
        <f t="shared" ref="I520:K520" si="985">+I521+I522+I523</f>
        <v>0</v>
      </c>
      <c r="J520" s="12">
        <f t="shared" ref="J520" si="986">+J521+J522+J523</f>
        <v>0</v>
      </c>
      <c r="K520" s="12">
        <f t="shared" si="985"/>
        <v>0</v>
      </c>
      <c r="L520" s="12">
        <f t="shared" ref="L520" si="987">+L521+L522+L523</f>
        <v>0</v>
      </c>
      <c r="M520" s="12">
        <f t="shared" si="982"/>
        <v>0</v>
      </c>
      <c r="N520" s="12">
        <f t="shared" si="982"/>
        <v>410514.02</v>
      </c>
    </row>
    <row r="521" spans="1:14" x14ac:dyDescent="0.25">
      <c r="A521" s="9" t="s">
        <v>131</v>
      </c>
      <c r="B521" s="45" t="s">
        <v>138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f t="shared" ref="M521:M523" si="988">+D521+E521+F521+G521+H521+I521+J521+K521+L521</f>
        <v>0</v>
      </c>
      <c r="N521" s="6">
        <f t="shared" ref="N521:N523" si="989">+C521-M521</f>
        <v>0</v>
      </c>
    </row>
    <row r="522" spans="1:14" ht="30" x14ac:dyDescent="0.25">
      <c r="A522" s="9" t="s">
        <v>133</v>
      </c>
      <c r="B522" s="45" t="s">
        <v>140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f t="shared" si="988"/>
        <v>0</v>
      </c>
      <c r="N522" s="6">
        <f t="shared" si="989"/>
        <v>0</v>
      </c>
    </row>
    <row r="523" spans="1:14" x14ac:dyDescent="0.25">
      <c r="A523" s="9" t="s">
        <v>137</v>
      </c>
      <c r="B523" s="45" t="s">
        <v>144</v>
      </c>
      <c r="C523" s="6">
        <v>410514.02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f t="shared" si="988"/>
        <v>0</v>
      </c>
      <c r="N523" s="6">
        <f t="shared" si="989"/>
        <v>410514.02</v>
      </c>
    </row>
    <row r="524" spans="1:14" s="3" customFormat="1" x14ac:dyDescent="0.25">
      <c r="A524" s="1" t="s">
        <v>313</v>
      </c>
      <c r="B524" s="47" t="s">
        <v>34</v>
      </c>
      <c r="C524" s="12">
        <f>+C525</f>
        <v>240.7</v>
      </c>
      <c r="D524" s="12">
        <f t="shared" ref="D524:N524" si="990">+D525</f>
        <v>0</v>
      </c>
      <c r="E524" s="12">
        <f t="shared" si="990"/>
        <v>0</v>
      </c>
      <c r="F524" s="12">
        <f t="shared" si="990"/>
        <v>0</v>
      </c>
      <c r="G524" s="12">
        <f t="shared" si="990"/>
        <v>0</v>
      </c>
      <c r="H524" s="12">
        <f t="shared" si="990"/>
        <v>0</v>
      </c>
      <c r="I524" s="12">
        <f t="shared" si="990"/>
        <v>0</v>
      </c>
      <c r="J524" s="12">
        <f t="shared" si="990"/>
        <v>0</v>
      </c>
      <c r="K524" s="12">
        <f t="shared" si="990"/>
        <v>0</v>
      </c>
      <c r="L524" s="12">
        <f t="shared" si="990"/>
        <v>0</v>
      </c>
      <c r="M524" s="12">
        <f t="shared" si="990"/>
        <v>0</v>
      </c>
      <c r="N524" s="12">
        <f t="shared" si="990"/>
        <v>240.7</v>
      </c>
    </row>
    <row r="525" spans="1:14" x14ac:dyDescent="0.25">
      <c r="A525" s="9" t="s">
        <v>145</v>
      </c>
      <c r="B525" s="46" t="s">
        <v>147</v>
      </c>
      <c r="C525" s="6">
        <v>240.7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f t="shared" ref="M525" si="991">+D525+E525+F525+G525+H525+I525+J525+K525+L525</f>
        <v>0</v>
      </c>
      <c r="N525" s="6">
        <f t="shared" ref="N525" si="992">+C525-M525</f>
        <v>240.7</v>
      </c>
    </row>
    <row r="526" spans="1:14" s="3" customFormat="1" x14ac:dyDescent="0.25">
      <c r="A526" s="1" t="s">
        <v>315</v>
      </c>
      <c r="B526" s="47" t="s">
        <v>14</v>
      </c>
      <c r="C526" s="12">
        <f>+C527+C528</f>
        <v>2000000</v>
      </c>
      <c r="D526" s="12">
        <f t="shared" ref="D526:N526" si="993">+D527+D528</f>
        <v>0</v>
      </c>
      <c r="E526" s="12">
        <f t="shared" ref="E526:F526" si="994">+E527+E528</f>
        <v>0</v>
      </c>
      <c r="F526" s="12">
        <f t="shared" si="994"/>
        <v>0</v>
      </c>
      <c r="G526" s="12">
        <f t="shared" ref="G526:H526" si="995">+G527+G528</f>
        <v>0</v>
      </c>
      <c r="H526" s="12">
        <f t="shared" si="995"/>
        <v>0</v>
      </c>
      <c r="I526" s="12">
        <f t="shared" ref="I526:K526" si="996">+I527+I528</f>
        <v>0</v>
      </c>
      <c r="J526" s="12">
        <f t="shared" ref="J526" si="997">+J527+J528</f>
        <v>0</v>
      </c>
      <c r="K526" s="12">
        <f t="shared" si="996"/>
        <v>0</v>
      </c>
      <c r="L526" s="12">
        <f t="shared" ref="L526" si="998">+L527+L528</f>
        <v>0</v>
      </c>
      <c r="M526" s="12">
        <f t="shared" si="993"/>
        <v>0</v>
      </c>
      <c r="N526" s="12">
        <f t="shared" si="993"/>
        <v>2000000</v>
      </c>
    </row>
    <row r="527" spans="1:14" x14ac:dyDescent="0.25">
      <c r="A527" s="9" t="s">
        <v>167</v>
      </c>
      <c r="B527" s="46" t="s">
        <v>170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f t="shared" ref="M527:M528" si="999">+D527+E527+F527+G527+H527+I527+J527+K527+L527</f>
        <v>0</v>
      </c>
      <c r="N527" s="6">
        <f t="shared" ref="N527:N528" si="1000">+C527-M527</f>
        <v>0</v>
      </c>
    </row>
    <row r="528" spans="1:14" x14ac:dyDescent="0.25">
      <c r="A528" s="9" t="s">
        <v>168</v>
      </c>
      <c r="B528" s="46" t="s">
        <v>171</v>
      </c>
      <c r="C528" s="6">
        <v>2000000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f t="shared" si="999"/>
        <v>0</v>
      </c>
      <c r="N528" s="6">
        <f t="shared" si="1000"/>
        <v>2000000</v>
      </c>
    </row>
    <row r="529" spans="1:14" s="3" customFormat="1" x14ac:dyDescent="0.25">
      <c r="A529" s="1">
        <v>3.9</v>
      </c>
      <c r="B529" s="44" t="s">
        <v>15</v>
      </c>
      <c r="C529" s="12">
        <f>+C531+C530+C532</f>
        <v>0</v>
      </c>
      <c r="D529" s="12">
        <f t="shared" ref="D529:N529" si="1001">+D531+D530+D532</f>
        <v>0</v>
      </c>
      <c r="E529" s="12">
        <f t="shared" ref="E529:F529" si="1002">+E531+E530+E532</f>
        <v>0</v>
      </c>
      <c r="F529" s="12">
        <f t="shared" si="1002"/>
        <v>0</v>
      </c>
      <c r="G529" s="12">
        <f t="shared" ref="G529:H529" si="1003">+G531+G530+G532</f>
        <v>0</v>
      </c>
      <c r="H529" s="12">
        <f t="shared" si="1003"/>
        <v>0</v>
      </c>
      <c r="I529" s="12">
        <f t="shared" ref="I529:K529" si="1004">+I531+I530+I532</f>
        <v>0</v>
      </c>
      <c r="J529" s="12">
        <f t="shared" ref="J529" si="1005">+J531+J530+J532</f>
        <v>0</v>
      </c>
      <c r="K529" s="12">
        <f t="shared" si="1004"/>
        <v>0</v>
      </c>
      <c r="L529" s="12">
        <f t="shared" ref="L529" si="1006">+L531+L530+L532</f>
        <v>0</v>
      </c>
      <c r="M529" s="12">
        <f t="shared" si="1001"/>
        <v>0</v>
      </c>
      <c r="N529" s="12">
        <f t="shared" si="1001"/>
        <v>0</v>
      </c>
    </row>
    <row r="530" spans="1:14" x14ac:dyDescent="0.25">
      <c r="A530" s="9" t="s">
        <v>173</v>
      </c>
      <c r="B530" s="45" t="s">
        <v>236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f t="shared" ref="M530:M532" si="1007">+D530+E530+F530+G530+H530+I530+J530+K530+L530</f>
        <v>0</v>
      </c>
      <c r="N530" s="6">
        <f t="shared" ref="N530:N532" si="1008">+C530-M530</f>
        <v>0</v>
      </c>
    </row>
    <row r="531" spans="1:14" ht="15.75" customHeight="1" x14ac:dyDescent="0.25">
      <c r="A531" s="9" t="s">
        <v>175</v>
      </c>
      <c r="B531" s="45" t="s">
        <v>180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f t="shared" si="1007"/>
        <v>0</v>
      </c>
      <c r="N531" s="6">
        <f t="shared" si="1008"/>
        <v>0</v>
      </c>
    </row>
    <row r="532" spans="1:14" x14ac:dyDescent="0.25">
      <c r="A532" s="9" t="s">
        <v>177</v>
      </c>
      <c r="B532" s="45" t="s">
        <v>15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f t="shared" si="1007"/>
        <v>0</v>
      </c>
      <c r="N532" s="6">
        <f t="shared" si="1008"/>
        <v>0</v>
      </c>
    </row>
    <row r="533" spans="1:14" s="3" customFormat="1" x14ac:dyDescent="0.25">
      <c r="A533" s="4">
        <v>4</v>
      </c>
      <c r="B533" s="43" t="s">
        <v>37</v>
      </c>
      <c r="C533" s="5">
        <f>+C534</f>
        <v>0</v>
      </c>
      <c r="D533" s="5">
        <f t="shared" ref="D533:N533" si="1009">+D534</f>
        <v>0</v>
      </c>
      <c r="E533" s="5">
        <f t="shared" si="1009"/>
        <v>0</v>
      </c>
      <c r="F533" s="5">
        <f t="shared" si="1009"/>
        <v>0</v>
      </c>
      <c r="G533" s="5">
        <f t="shared" si="1009"/>
        <v>0</v>
      </c>
      <c r="H533" s="5">
        <f t="shared" si="1009"/>
        <v>0</v>
      </c>
      <c r="I533" s="5">
        <f t="shared" si="1009"/>
        <v>0</v>
      </c>
      <c r="J533" s="5">
        <f t="shared" si="1009"/>
        <v>0</v>
      </c>
      <c r="K533" s="5">
        <f t="shared" si="1009"/>
        <v>0</v>
      </c>
      <c r="L533" s="5">
        <f t="shared" si="1009"/>
        <v>0</v>
      </c>
      <c r="M533" s="5">
        <f t="shared" si="1009"/>
        <v>0</v>
      </c>
      <c r="N533" s="5">
        <f t="shared" si="1009"/>
        <v>0</v>
      </c>
    </row>
    <row r="534" spans="1:14" s="3" customFormat="1" x14ac:dyDescent="0.25">
      <c r="A534" s="1">
        <v>4.4000000000000004</v>
      </c>
      <c r="B534" s="44" t="s">
        <v>17</v>
      </c>
      <c r="C534" s="12">
        <f>+C536+C535</f>
        <v>0</v>
      </c>
      <c r="D534" s="12">
        <f t="shared" ref="D534:N534" si="1010">+D536+D535</f>
        <v>0</v>
      </c>
      <c r="E534" s="12">
        <f t="shared" ref="E534:F534" si="1011">+E536+E535</f>
        <v>0</v>
      </c>
      <c r="F534" s="12">
        <f t="shared" si="1011"/>
        <v>0</v>
      </c>
      <c r="G534" s="12">
        <f t="shared" ref="G534:H534" si="1012">+G536+G535</f>
        <v>0</v>
      </c>
      <c r="H534" s="12">
        <f t="shared" si="1012"/>
        <v>0</v>
      </c>
      <c r="I534" s="12">
        <f t="shared" ref="I534:K534" si="1013">+I536+I535</f>
        <v>0</v>
      </c>
      <c r="J534" s="12">
        <f t="shared" ref="J534" si="1014">+J536+J535</f>
        <v>0</v>
      </c>
      <c r="K534" s="12">
        <f t="shared" si="1013"/>
        <v>0</v>
      </c>
      <c r="L534" s="12">
        <f t="shared" ref="L534" si="1015">+L536+L535</f>
        <v>0</v>
      </c>
      <c r="M534" s="12">
        <f t="shared" si="1010"/>
        <v>0</v>
      </c>
      <c r="N534" s="12">
        <f t="shared" si="1010"/>
        <v>0</v>
      </c>
    </row>
    <row r="535" spans="1:14" x14ac:dyDescent="0.25">
      <c r="A535" s="9" t="s">
        <v>188</v>
      </c>
      <c r="B535" s="46" t="s">
        <v>193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f t="shared" ref="M535:M536" si="1016">+D535+E535+F535+G535+H535+I535+J535+K535+L535</f>
        <v>0</v>
      </c>
      <c r="N535" s="6">
        <f t="shared" ref="N535:N536" si="1017">+C535-M535</f>
        <v>0</v>
      </c>
    </row>
    <row r="536" spans="1:14" x14ac:dyDescent="0.25">
      <c r="A536" s="9" t="s">
        <v>190</v>
      </c>
      <c r="B536" s="45" t="s">
        <v>195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f t="shared" si="1016"/>
        <v>0</v>
      </c>
      <c r="N536" s="6">
        <f t="shared" si="1017"/>
        <v>0</v>
      </c>
    </row>
    <row r="537" spans="1:14" x14ac:dyDescent="0.25">
      <c r="A537" s="9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s="15" customFormat="1" ht="15.75" hidden="1" x14ac:dyDescent="0.25">
      <c r="A538" s="28" t="s">
        <v>362</v>
      </c>
      <c r="B538" s="42"/>
      <c r="C538" s="29">
        <f>+C539+C564+C554</f>
        <v>0</v>
      </c>
      <c r="D538" s="29">
        <f t="shared" ref="D538:N538" si="1018">+D539+D564+D554</f>
        <v>0</v>
      </c>
      <c r="E538" s="29">
        <f t="shared" ref="E538:F538" si="1019">+E539+E564+E554</f>
        <v>0</v>
      </c>
      <c r="F538" s="29">
        <f t="shared" si="1019"/>
        <v>0</v>
      </c>
      <c r="G538" s="29">
        <f t="shared" ref="G538:H538" si="1020">+G539+G564+G554</f>
        <v>0</v>
      </c>
      <c r="H538" s="29">
        <f t="shared" si="1020"/>
        <v>0</v>
      </c>
      <c r="I538" s="29">
        <f t="shared" ref="I538:K538" si="1021">+I539+I564+I554</f>
        <v>0</v>
      </c>
      <c r="J538" s="29">
        <f t="shared" ref="J538" si="1022">+J539+J564+J554</f>
        <v>0</v>
      </c>
      <c r="K538" s="29">
        <f t="shared" si="1021"/>
        <v>0</v>
      </c>
      <c r="L538" s="29">
        <f t="shared" ref="L538" si="1023">+L539+L564+L554</f>
        <v>0</v>
      </c>
      <c r="M538" s="29">
        <f t="shared" si="1018"/>
        <v>0</v>
      </c>
      <c r="N538" s="29">
        <f t="shared" si="1018"/>
        <v>0</v>
      </c>
    </row>
    <row r="539" spans="1:14" hidden="1" x14ac:dyDescent="0.25">
      <c r="A539" s="4">
        <v>1</v>
      </c>
      <c r="B539" s="43" t="s">
        <v>1</v>
      </c>
      <c r="C539" s="5">
        <f>+C540+C546+C552+C543</f>
        <v>0</v>
      </c>
      <c r="D539" s="5">
        <f t="shared" ref="D539:N539" si="1024">+D540+D546+D552+D543</f>
        <v>0</v>
      </c>
      <c r="E539" s="5">
        <f t="shared" ref="E539:F539" si="1025">+E540+E546+E552+E543</f>
        <v>0</v>
      </c>
      <c r="F539" s="5">
        <f t="shared" si="1025"/>
        <v>0</v>
      </c>
      <c r="G539" s="5">
        <f t="shared" ref="G539:H539" si="1026">+G540+G546+G552+G543</f>
        <v>0</v>
      </c>
      <c r="H539" s="5">
        <f t="shared" si="1026"/>
        <v>0</v>
      </c>
      <c r="I539" s="5">
        <f t="shared" ref="I539:K539" si="1027">+I540+I546+I552+I543</f>
        <v>0</v>
      </c>
      <c r="J539" s="5">
        <f t="shared" ref="J539" si="1028">+J540+J546+J552+J543</f>
        <v>0</v>
      </c>
      <c r="K539" s="5">
        <f t="shared" si="1027"/>
        <v>0</v>
      </c>
      <c r="L539" s="5">
        <f t="shared" ref="L539" si="1029">+L540+L546+L552+L543</f>
        <v>0</v>
      </c>
      <c r="M539" s="5">
        <f t="shared" si="1024"/>
        <v>0</v>
      </c>
      <c r="N539" s="5">
        <f t="shared" si="1024"/>
        <v>0</v>
      </c>
    </row>
    <row r="540" spans="1:14" s="3" customFormat="1" hidden="1" x14ac:dyDescent="0.25">
      <c r="A540" s="1">
        <v>1.1000000000000001</v>
      </c>
      <c r="B540" s="44" t="s">
        <v>27</v>
      </c>
      <c r="C540" s="12">
        <f t="shared" ref="C540:L540" si="1030">+C541+C542</f>
        <v>0</v>
      </c>
      <c r="D540" s="12">
        <f t="shared" si="1030"/>
        <v>0</v>
      </c>
      <c r="E540" s="12">
        <f t="shared" si="1030"/>
        <v>0</v>
      </c>
      <c r="F540" s="12">
        <f t="shared" si="1030"/>
        <v>0</v>
      </c>
      <c r="G540" s="12">
        <f t="shared" si="1030"/>
        <v>0</v>
      </c>
      <c r="H540" s="12">
        <f t="shared" si="1030"/>
        <v>0</v>
      </c>
      <c r="I540" s="12">
        <f t="shared" si="1030"/>
        <v>0</v>
      </c>
      <c r="J540" s="12">
        <f t="shared" si="1030"/>
        <v>0</v>
      </c>
      <c r="K540" s="12">
        <f t="shared" si="1030"/>
        <v>0</v>
      </c>
      <c r="L540" s="12">
        <f t="shared" si="1030"/>
        <v>0</v>
      </c>
      <c r="M540" s="12">
        <f t="shared" ref="M540:N540" si="1031">+M541+M542</f>
        <v>0</v>
      </c>
      <c r="N540" s="12">
        <f t="shared" si="1031"/>
        <v>0</v>
      </c>
    </row>
    <row r="541" spans="1:14" hidden="1" x14ac:dyDescent="0.25">
      <c r="A541" s="9" t="s">
        <v>54</v>
      </c>
      <c r="B541" s="45" t="s">
        <v>55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f t="shared" ref="M541:M542" si="1032">+D541+E541+F541+G541+H541+I541+J541+K541+L541</f>
        <v>0</v>
      </c>
      <c r="N541" s="6">
        <f t="shared" ref="N541:N542" si="1033">+C541-M541</f>
        <v>0</v>
      </c>
    </row>
    <row r="542" spans="1:14" hidden="1" x14ac:dyDescent="0.25">
      <c r="A542" s="9" t="s">
        <v>56</v>
      </c>
      <c r="B542" s="45" t="s">
        <v>57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f t="shared" si="1032"/>
        <v>0</v>
      </c>
      <c r="N542" s="6">
        <f t="shared" si="1033"/>
        <v>0</v>
      </c>
    </row>
    <row r="543" spans="1:14" s="3" customFormat="1" hidden="1" x14ac:dyDescent="0.25">
      <c r="A543" s="1">
        <v>1.2</v>
      </c>
      <c r="B543" s="44" t="s">
        <v>28</v>
      </c>
      <c r="C543" s="12">
        <f t="shared" ref="C543:L543" si="1034">+C545+C544</f>
        <v>0</v>
      </c>
      <c r="D543" s="12">
        <f t="shared" si="1034"/>
        <v>0</v>
      </c>
      <c r="E543" s="12">
        <f t="shared" si="1034"/>
        <v>0</v>
      </c>
      <c r="F543" s="12">
        <f t="shared" si="1034"/>
        <v>0</v>
      </c>
      <c r="G543" s="12">
        <f t="shared" si="1034"/>
        <v>0</v>
      </c>
      <c r="H543" s="12">
        <f t="shared" si="1034"/>
        <v>0</v>
      </c>
      <c r="I543" s="12">
        <f t="shared" si="1034"/>
        <v>0</v>
      </c>
      <c r="J543" s="12">
        <f t="shared" si="1034"/>
        <v>0</v>
      </c>
      <c r="K543" s="12">
        <f t="shared" si="1034"/>
        <v>0</v>
      </c>
      <c r="L543" s="12">
        <f t="shared" si="1034"/>
        <v>0</v>
      </c>
      <c r="M543" s="12">
        <f t="shared" ref="M543:N543" si="1035">+M545+M544</f>
        <v>0</v>
      </c>
      <c r="N543" s="12">
        <f t="shared" si="1035"/>
        <v>0</v>
      </c>
    </row>
    <row r="544" spans="1:14" hidden="1" x14ac:dyDescent="0.25">
      <c r="A544" s="9" t="s">
        <v>58</v>
      </c>
      <c r="B544" s="45" t="s">
        <v>246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f t="shared" ref="M544:M545" si="1036">+D544+E544+F544+G544+H544+I544+J544+K544+L544</f>
        <v>0</v>
      </c>
      <c r="N544" s="6">
        <f t="shared" ref="N544:N545" si="1037">+C544-M544</f>
        <v>0</v>
      </c>
    </row>
    <row r="545" spans="1:14" hidden="1" x14ac:dyDescent="0.25">
      <c r="A545" s="9" t="s">
        <v>59</v>
      </c>
      <c r="B545" s="45" t="s">
        <v>60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f t="shared" si="1036"/>
        <v>0</v>
      </c>
      <c r="N545" s="6">
        <f t="shared" si="1037"/>
        <v>0</v>
      </c>
    </row>
    <row r="546" spans="1:14" s="3" customFormat="1" hidden="1" x14ac:dyDescent="0.25">
      <c r="A546" s="1">
        <v>1.3</v>
      </c>
      <c r="B546" s="44" t="s">
        <v>2</v>
      </c>
      <c r="C546" s="12">
        <f t="shared" ref="C546:L546" si="1038">+C547+C550+C551</f>
        <v>0</v>
      </c>
      <c r="D546" s="12">
        <f t="shared" si="1038"/>
        <v>0</v>
      </c>
      <c r="E546" s="12">
        <f t="shared" si="1038"/>
        <v>0</v>
      </c>
      <c r="F546" s="12">
        <f t="shared" si="1038"/>
        <v>0</v>
      </c>
      <c r="G546" s="12">
        <f t="shared" si="1038"/>
        <v>0</v>
      </c>
      <c r="H546" s="12">
        <f t="shared" si="1038"/>
        <v>0</v>
      </c>
      <c r="I546" s="12">
        <f t="shared" si="1038"/>
        <v>0</v>
      </c>
      <c r="J546" s="12">
        <f t="shared" si="1038"/>
        <v>0</v>
      </c>
      <c r="K546" s="12">
        <f t="shared" si="1038"/>
        <v>0</v>
      </c>
      <c r="L546" s="12">
        <f t="shared" si="1038"/>
        <v>0</v>
      </c>
      <c r="M546" s="12">
        <f t="shared" ref="M546:N546" si="1039">+M547+M550+M551</f>
        <v>0</v>
      </c>
      <c r="N546" s="12">
        <f t="shared" si="1039"/>
        <v>0</v>
      </c>
    </row>
    <row r="547" spans="1:14" s="3" customFormat="1" hidden="1" x14ac:dyDescent="0.25">
      <c r="A547" s="20" t="s">
        <v>61</v>
      </c>
      <c r="B547" s="44" t="s">
        <v>62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f t="shared" ref="M547:N547" si="1040">+M548+M549</f>
        <v>0</v>
      </c>
      <c r="N547" s="12">
        <f t="shared" si="1040"/>
        <v>0</v>
      </c>
    </row>
    <row r="548" spans="1:14" hidden="1" x14ac:dyDescent="0.25">
      <c r="A548" s="9" t="s">
        <v>65</v>
      </c>
      <c r="B548" s="45" t="s">
        <v>63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f t="shared" ref="M548:M551" si="1041">+D548+E548+F548+G548+H548+I548+J548+K548+L548</f>
        <v>0</v>
      </c>
      <c r="N548" s="6">
        <f t="shared" ref="N548:N551" si="1042">+C548-M548</f>
        <v>0</v>
      </c>
    </row>
    <row r="549" spans="1:14" hidden="1" x14ac:dyDescent="0.25">
      <c r="A549" s="9" t="s">
        <v>66</v>
      </c>
      <c r="B549" s="45" t="s">
        <v>64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f t="shared" si="1041"/>
        <v>0</v>
      </c>
      <c r="N549" s="6">
        <f t="shared" si="1042"/>
        <v>0</v>
      </c>
    </row>
    <row r="550" spans="1:14" hidden="1" x14ac:dyDescent="0.25">
      <c r="A550" s="9" t="s">
        <v>67</v>
      </c>
      <c r="B550" s="45" t="s">
        <v>232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f t="shared" si="1041"/>
        <v>0</v>
      </c>
      <c r="N550" s="6">
        <f t="shared" si="1042"/>
        <v>0</v>
      </c>
    </row>
    <row r="551" spans="1:14" hidden="1" x14ac:dyDescent="0.25">
      <c r="A551" s="9" t="s">
        <v>69</v>
      </c>
      <c r="B551" s="45" t="s">
        <v>288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f t="shared" si="1041"/>
        <v>0</v>
      </c>
      <c r="N551" s="6">
        <f t="shared" si="1042"/>
        <v>0</v>
      </c>
    </row>
    <row r="552" spans="1:14" s="3" customFormat="1" hidden="1" x14ac:dyDescent="0.25">
      <c r="A552" s="1">
        <v>1.5</v>
      </c>
      <c r="B552" s="44" t="s">
        <v>4</v>
      </c>
      <c r="C552" s="12">
        <f t="shared" ref="C552:L552" si="1043">+C553</f>
        <v>0</v>
      </c>
      <c r="D552" s="12">
        <f t="shared" si="1043"/>
        <v>0</v>
      </c>
      <c r="E552" s="12">
        <f t="shared" si="1043"/>
        <v>0</v>
      </c>
      <c r="F552" s="12">
        <f t="shared" si="1043"/>
        <v>0</v>
      </c>
      <c r="G552" s="12">
        <f t="shared" si="1043"/>
        <v>0</v>
      </c>
      <c r="H552" s="12">
        <f t="shared" si="1043"/>
        <v>0</v>
      </c>
      <c r="I552" s="12">
        <f t="shared" si="1043"/>
        <v>0</v>
      </c>
      <c r="J552" s="12">
        <f t="shared" si="1043"/>
        <v>0</v>
      </c>
      <c r="K552" s="12">
        <f t="shared" si="1043"/>
        <v>0</v>
      </c>
      <c r="L552" s="12">
        <f t="shared" si="1043"/>
        <v>0</v>
      </c>
      <c r="M552" s="12">
        <f t="shared" ref="M552:N552" si="1044">+M553</f>
        <v>0</v>
      </c>
      <c r="N552" s="12">
        <f t="shared" si="1044"/>
        <v>0</v>
      </c>
    </row>
    <row r="553" spans="1:14" hidden="1" x14ac:dyDescent="0.25">
      <c r="A553" s="9" t="s">
        <v>75</v>
      </c>
      <c r="B553" s="45" t="s">
        <v>4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f t="shared" ref="M553" si="1045">+D553+E553+F553+G553+H553+I553+J553+K553+L553</f>
        <v>0</v>
      </c>
      <c r="N553" s="6">
        <f t="shared" ref="N553" si="1046">+C553-M553</f>
        <v>0</v>
      </c>
    </row>
    <row r="554" spans="1:14" s="3" customFormat="1" hidden="1" x14ac:dyDescent="0.25">
      <c r="A554" s="4">
        <v>2</v>
      </c>
      <c r="B554" s="43" t="s">
        <v>6</v>
      </c>
      <c r="C554" s="5">
        <f t="shared" ref="C554:L554" si="1047">+C560+C555+C562</f>
        <v>0</v>
      </c>
      <c r="D554" s="5">
        <f t="shared" si="1047"/>
        <v>0</v>
      </c>
      <c r="E554" s="5">
        <f t="shared" si="1047"/>
        <v>0</v>
      </c>
      <c r="F554" s="5">
        <f t="shared" si="1047"/>
        <v>0</v>
      </c>
      <c r="G554" s="5">
        <f t="shared" si="1047"/>
        <v>0</v>
      </c>
      <c r="H554" s="5">
        <f t="shared" si="1047"/>
        <v>0</v>
      </c>
      <c r="I554" s="5">
        <f t="shared" si="1047"/>
        <v>0</v>
      </c>
      <c r="J554" s="5">
        <f t="shared" si="1047"/>
        <v>0</v>
      </c>
      <c r="K554" s="5">
        <f t="shared" si="1047"/>
        <v>0</v>
      </c>
      <c r="L554" s="5">
        <f t="shared" si="1047"/>
        <v>0</v>
      </c>
      <c r="M554" s="5">
        <f t="shared" ref="M554:N554" si="1048">+M560+M555+M562</f>
        <v>0</v>
      </c>
      <c r="N554" s="5">
        <f t="shared" si="1048"/>
        <v>0</v>
      </c>
    </row>
    <row r="555" spans="1:14" s="3" customFormat="1" ht="30" hidden="1" x14ac:dyDescent="0.25">
      <c r="A555" s="20">
        <v>2.1</v>
      </c>
      <c r="B555" s="44" t="s">
        <v>50</v>
      </c>
      <c r="C555" s="12">
        <f t="shared" ref="C555:L555" si="1049">+C556+C557+C558+C559</f>
        <v>0</v>
      </c>
      <c r="D555" s="12">
        <f t="shared" si="1049"/>
        <v>0</v>
      </c>
      <c r="E555" s="12">
        <f t="shared" si="1049"/>
        <v>0</v>
      </c>
      <c r="F555" s="12">
        <f t="shared" si="1049"/>
        <v>0</v>
      </c>
      <c r="G555" s="12">
        <f t="shared" si="1049"/>
        <v>0</v>
      </c>
      <c r="H555" s="12">
        <f t="shared" si="1049"/>
        <v>0</v>
      </c>
      <c r="I555" s="12">
        <f t="shared" si="1049"/>
        <v>0</v>
      </c>
      <c r="J555" s="12">
        <f t="shared" si="1049"/>
        <v>0</v>
      </c>
      <c r="K555" s="12">
        <f t="shared" si="1049"/>
        <v>0</v>
      </c>
      <c r="L555" s="12">
        <f t="shared" si="1049"/>
        <v>0</v>
      </c>
      <c r="M555" s="12">
        <f t="shared" ref="M555:N555" si="1050">+M556+M557+M558+M559</f>
        <v>0</v>
      </c>
      <c r="N555" s="12">
        <f t="shared" si="1050"/>
        <v>0</v>
      </c>
    </row>
    <row r="556" spans="1:14" hidden="1" x14ac:dyDescent="0.25">
      <c r="A556" s="9" t="s">
        <v>78</v>
      </c>
      <c r="B556" s="45" t="s">
        <v>84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f t="shared" ref="M556:M559" si="1051">+D556+E556+F556+G556+H556+I556+J556+K556+L556</f>
        <v>0</v>
      </c>
      <c r="N556" s="6">
        <f t="shared" ref="N556:N559" si="1052">+C556-M556</f>
        <v>0</v>
      </c>
    </row>
    <row r="557" spans="1:14" hidden="1" x14ac:dyDescent="0.25">
      <c r="A557" s="9" t="s">
        <v>79</v>
      </c>
      <c r="B557" s="45" t="s">
        <v>85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f t="shared" si="1051"/>
        <v>0</v>
      </c>
      <c r="N557" s="6">
        <f t="shared" si="1052"/>
        <v>0</v>
      </c>
    </row>
    <row r="558" spans="1:14" ht="30" hidden="1" x14ac:dyDescent="0.25">
      <c r="A558" s="9" t="s">
        <v>80</v>
      </c>
      <c r="B558" s="45" t="s">
        <v>86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f t="shared" si="1051"/>
        <v>0</v>
      </c>
      <c r="N558" s="6">
        <f t="shared" si="1052"/>
        <v>0</v>
      </c>
    </row>
    <row r="559" spans="1:14" hidden="1" x14ac:dyDescent="0.25">
      <c r="A559" s="9" t="s">
        <v>82</v>
      </c>
      <c r="B559" s="45" t="s">
        <v>88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f t="shared" si="1051"/>
        <v>0</v>
      </c>
      <c r="N559" s="6">
        <f t="shared" si="1052"/>
        <v>0</v>
      </c>
    </row>
    <row r="560" spans="1:14" s="3" customFormat="1" hidden="1" x14ac:dyDescent="0.25">
      <c r="A560" s="1">
        <v>2.4</v>
      </c>
      <c r="B560" s="44" t="s">
        <v>29</v>
      </c>
      <c r="C560" s="12">
        <f t="shared" ref="C560:L560" si="1053">+C561</f>
        <v>0</v>
      </c>
      <c r="D560" s="12">
        <f t="shared" si="1053"/>
        <v>0</v>
      </c>
      <c r="E560" s="12">
        <f t="shared" si="1053"/>
        <v>0</v>
      </c>
      <c r="F560" s="12">
        <f t="shared" si="1053"/>
        <v>0</v>
      </c>
      <c r="G560" s="12">
        <f t="shared" si="1053"/>
        <v>0</v>
      </c>
      <c r="H560" s="12">
        <f t="shared" si="1053"/>
        <v>0</v>
      </c>
      <c r="I560" s="12">
        <f t="shared" si="1053"/>
        <v>0</v>
      </c>
      <c r="J560" s="12">
        <f t="shared" si="1053"/>
        <v>0</v>
      </c>
      <c r="K560" s="12">
        <f t="shared" si="1053"/>
        <v>0</v>
      </c>
      <c r="L560" s="12">
        <f t="shared" si="1053"/>
        <v>0</v>
      </c>
      <c r="M560" s="12">
        <f t="shared" ref="M560:N560" si="1054">+M561</f>
        <v>0</v>
      </c>
      <c r="N560" s="12">
        <f t="shared" si="1054"/>
        <v>0</v>
      </c>
    </row>
    <row r="561" spans="1:14" hidden="1" x14ac:dyDescent="0.25">
      <c r="A561" s="9" t="s">
        <v>92</v>
      </c>
      <c r="B561" s="45" t="s">
        <v>94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f t="shared" ref="M561" si="1055">+D561+E561+F561+G561+H561+I561+J561+K561+L561</f>
        <v>0</v>
      </c>
      <c r="N561" s="6">
        <f t="shared" ref="N561" si="1056">+C561-M561</f>
        <v>0</v>
      </c>
    </row>
    <row r="562" spans="1:14" s="3" customFormat="1" hidden="1" x14ac:dyDescent="0.25">
      <c r="A562" s="1">
        <v>2.6</v>
      </c>
      <c r="B562" s="44" t="s">
        <v>8</v>
      </c>
      <c r="C562" s="12">
        <f>+C563</f>
        <v>0</v>
      </c>
      <c r="D562" s="12">
        <f t="shared" ref="D562:L562" si="1057">+D563</f>
        <v>0</v>
      </c>
      <c r="E562" s="12">
        <f t="shared" si="1057"/>
        <v>0</v>
      </c>
      <c r="F562" s="12">
        <f t="shared" si="1057"/>
        <v>0</v>
      </c>
      <c r="G562" s="12">
        <f t="shared" si="1057"/>
        <v>0</v>
      </c>
      <c r="H562" s="12">
        <f t="shared" si="1057"/>
        <v>0</v>
      </c>
      <c r="I562" s="12">
        <f t="shared" si="1057"/>
        <v>0</v>
      </c>
      <c r="J562" s="12">
        <f t="shared" si="1057"/>
        <v>0</v>
      </c>
      <c r="K562" s="12">
        <f t="shared" si="1057"/>
        <v>0</v>
      </c>
      <c r="L562" s="12">
        <f t="shared" si="1057"/>
        <v>0</v>
      </c>
      <c r="M562" s="12">
        <f t="shared" ref="M562" si="1058">+M563</f>
        <v>0</v>
      </c>
      <c r="N562" s="12">
        <f t="shared" ref="N562" si="1059">+N563</f>
        <v>0</v>
      </c>
    </row>
    <row r="563" spans="1:14" hidden="1" x14ac:dyDescent="0.25">
      <c r="A563" s="9" t="s">
        <v>98</v>
      </c>
      <c r="B563" s="45" t="s">
        <v>8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f t="shared" ref="M563" si="1060">+D563+E563+F563+G563+H563+I563+J563+K563+L563</f>
        <v>0</v>
      </c>
      <c r="N563" s="6">
        <f t="shared" ref="N563" si="1061">+C563-M563</f>
        <v>0</v>
      </c>
    </row>
    <row r="564" spans="1:14" s="3" customFormat="1" hidden="1" x14ac:dyDescent="0.25">
      <c r="A564" s="4">
        <v>3</v>
      </c>
      <c r="B564" s="43" t="s">
        <v>10</v>
      </c>
      <c r="C564" s="5">
        <f>+C565+C573+C567+C569</f>
        <v>0</v>
      </c>
      <c r="D564" s="5">
        <f t="shared" ref="D564:N564" si="1062">+D565+D573+D567+D569</f>
        <v>0</v>
      </c>
      <c r="E564" s="5">
        <f t="shared" ref="E564:F564" si="1063">+E565+E573+E567+E569</f>
        <v>0</v>
      </c>
      <c r="F564" s="5">
        <f t="shared" si="1063"/>
        <v>0</v>
      </c>
      <c r="G564" s="5">
        <f t="shared" ref="G564:H564" si="1064">+G565+G573+G567+G569</f>
        <v>0</v>
      </c>
      <c r="H564" s="5">
        <f t="shared" si="1064"/>
        <v>0</v>
      </c>
      <c r="I564" s="5">
        <f t="shared" ref="I564:K564" si="1065">+I565+I573+I567+I569</f>
        <v>0</v>
      </c>
      <c r="J564" s="5">
        <f t="shared" ref="J564" si="1066">+J565+J573+J567+J569</f>
        <v>0</v>
      </c>
      <c r="K564" s="5">
        <f t="shared" si="1065"/>
        <v>0</v>
      </c>
      <c r="L564" s="5">
        <f t="shared" ref="L564" si="1067">+L565+L573+L567+L569</f>
        <v>0</v>
      </c>
      <c r="M564" s="5">
        <f t="shared" si="1062"/>
        <v>0</v>
      </c>
      <c r="N564" s="5">
        <f t="shared" si="1062"/>
        <v>0</v>
      </c>
    </row>
    <row r="565" spans="1:14" s="3" customFormat="1" hidden="1" x14ac:dyDescent="0.25">
      <c r="A565" s="1">
        <v>3.4</v>
      </c>
      <c r="B565" s="44" t="s">
        <v>34</v>
      </c>
      <c r="C565" s="12">
        <f>+C566</f>
        <v>0</v>
      </c>
      <c r="D565" s="12">
        <f t="shared" ref="D565:N565" si="1068">+D566</f>
        <v>0</v>
      </c>
      <c r="E565" s="12">
        <f t="shared" si="1068"/>
        <v>0</v>
      </c>
      <c r="F565" s="12">
        <f t="shared" si="1068"/>
        <v>0</v>
      </c>
      <c r="G565" s="12">
        <f t="shared" si="1068"/>
        <v>0</v>
      </c>
      <c r="H565" s="12">
        <f t="shared" si="1068"/>
        <v>0</v>
      </c>
      <c r="I565" s="12">
        <f t="shared" si="1068"/>
        <v>0</v>
      </c>
      <c r="J565" s="12">
        <f t="shared" si="1068"/>
        <v>0</v>
      </c>
      <c r="K565" s="12">
        <f t="shared" si="1068"/>
        <v>0</v>
      </c>
      <c r="L565" s="12">
        <f t="shared" si="1068"/>
        <v>0</v>
      </c>
      <c r="M565" s="12">
        <f t="shared" si="1068"/>
        <v>0</v>
      </c>
      <c r="N565" s="12">
        <f t="shared" si="1068"/>
        <v>0</v>
      </c>
    </row>
    <row r="566" spans="1:14" hidden="1" x14ac:dyDescent="0.25">
      <c r="A566" s="9" t="s">
        <v>145</v>
      </c>
      <c r="B566" s="45" t="s">
        <v>147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f t="shared" ref="M566" si="1069">+D566+E566+F566+G566+H566+I566+J566+K566+L566</f>
        <v>0</v>
      </c>
      <c r="N566" s="6">
        <f t="shared" ref="N566" si="1070">+C566-M566</f>
        <v>0</v>
      </c>
    </row>
    <row r="567" spans="1:14" s="3" customFormat="1" hidden="1" x14ac:dyDescent="0.25">
      <c r="A567" s="1">
        <v>3.5</v>
      </c>
      <c r="B567" s="44" t="s">
        <v>35</v>
      </c>
      <c r="C567" s="12">
        <f>+C568</f>
        <v>0</v>
      </c>
      <c r="D567" s="12">
        <f t="shared" ref="D567:N567" si="1071">+D568</f>
        <v>0</v>
      </c>
      <c r="E567" s="12">
        <f t="shared" si="1071"/>
        <v>0</v>
      </c>
      <c r="F567" s="12">
        <f t="shared" si="1071"/>
        <v>0</v>
      </c>
      <c r="G567" s="12">
        <f t="shared" si="1071"/>
        <v>0</v>
      </c>
      <c r="H567" s="12">
        <f t="shared" si="1071"/>
        <v>0</v>
      </c>
      <c r="I567" s="12">
        <f t="shared" si="1071"/>
        <v>0</v>
      </c>
      <c r="J567" s="12">
        <f t="shared" si="1071"/>
        <v>0</v>
      </c>
      <c r="K567" s="12">
        <f t="shared" si="1071"/>
        <v>0</v>
      </c>
      <c r="L567" s="12">
        <f t="shared" si="1071"/>
        <v>0</v>
      </c>
      <c r="M567" s="12">
        <f t="shared" si="1071"/>
        <v>0</v>
      </c>
      <c r="N567" s="12">
        <f t="shared" si="1071"/>
        <v>0</v>
      </c>
    </row>
    <row r="568" spans="1:14" hidden="1" x14ac:dyDescent="0.25">
      <c r="A568" s="9" t="s">
        <v>149</v>
      </c>
      <c r="B568" s="45" t="s">
        <v>154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f t="shared" ref="M568" si="1072">+D568+E568+F568+G568+H568+I568+J568+K568+L568</f>
        <v>0</v>
      </c>
      <c r="N568" s="6">
        <f t="shared" ref="N568" si="1073">+C568-M568</f>
        <v>0</v>
      </c>
    </row>
    <row r="569" spans="1:14" s="3" customFormat="1" hidden="1" x14ac:dyDescent="0.25">
      <c r="A569" s="1">
        <v>3.8</v>
      </c>
      <c r="B569" s="44" t="s">
        <v>14</v>
      </c>
      <c r="C569" s="12">
        <f t="shared" ref="C569:L569" si="1074">+C570+C571+C572</f>
        <v>0</v>
      </c>
      <c r="D569" s="12">
        <f t="shared" si="1074"/>
        <v>0</v>
      </c>
      <c r="E569" s="12">
        <f t="shared" si="1074"/>
        <v>0</v>
      </c>
      <c r="F569" s="12">
        <f t="shared" si="1074"/>
        <v>0</v>
      </c>
      <c r="G569" s="12">
        <f t="shared" si="1074"/>
        <v>0</v>
      </c>
      <c r="H569" s="12">
        <f t="shared" si="1074"/>
        <v>0</v>
      </c>
      <c r="I569" s="12">
        <f t="shared" si="1074"/>
        <v>0</v>
      </c>
      <c r="J569" s="12">
        <f t="shared" si="1074"/>
        <v>0</v>
      </c>
      <c r="K569" s="12">
        <f t="shared" si="1074"/>
        <v>0</v>
      </c>
      <c r="L569" s="12">
        <f t="shared" si="1074"/>
        <v>0</v>
      </c>
      <c r="M569" s="12">
        <f t="shared" ref="M569:N569" si="1075">+M570+M571+M572</f>
        <v>0</v>
      </c>
      <c r="N569" s="12">
        <f t="shared" si="1075"/>
        <v>0</v>
      </c>
    </row>
    <row r="570" spans="1:14" hidden="1" x14ac:dyDescent="0.25">
      <c r="A570" s="9" t="s">
        <v>167</v>
      </c>
      <c r="B570" s="45" t="s">
        <v>170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f t="shared" ref="M570:M572" si="1076">+D570+E570+F570+G570+H570+I570+J570+K570+L570</f>
        <v>0</v>
      </c>
      <c r="N570" s="6">
        <f t="shared" ref="N570:N572" si="1077">+C570-M570</f>
        <v>0</v>
      </c>
    </row>
    <row r="571" spans="1:14" hidden="1" x14ac:dyDescent="0.25">
      <c r="A571" s="9" t="s">
        <v>168</v>
      </c>
      <c r="B571" s="45" t="s">
        <v>171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f t="shared" si="1076"/>
        <v>0</v>
      </c>
      <c r="N571" s="6">
        <f t="shared" si="1077"/>
        <v>0</v>
      </c>
    </row>
    <row r="572" spans="1:14" hidden="1" x14ac:dyDescent="0.25">
      <c r="A572" s="9" t="s">
        <v>169</v>
      </c>
      <c r="B572" s="45" t="s">
        <v>172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f t="shared" si="1076"/>
        <v>0</v>
      </c>
      <c r="N572" s="6">
        <f t="shared" si="1077"/>
        <v>0</v>
      </c>
    </row>
    <row r="573" spans="1:14" s="3" customFormat="1" hidden="1" x14ac:dyDescent="0.25">
      <c r="A573" s="1" t="s">
        <v>286</v>
      </c>
      <c r="B573" s="44" t="s">
        <v>287</v>
      </c>
      <c r="C573" s="12">
        <f>+C574</f>
        <v>0</v>
      </c>
      <c r="D573" s="12">
        <f t="shared" ref="D573:N573" si="1078">+D574</f>
        <v>0</v>
      </c>
      <c r="E573" s="12">
        <f t="shared" si="1078"/>
        <v>0</v>
      </c>
      <c r="F573" s="12">
        <f t="shared" si="1078"/>
        <v>0</v>
      </c>
      <c r="G573" s="12">
        <f t="shared" si="1078"/>
        <v>0</v>
      </c>
      <c r="H573" s="12">
        <f t="shared" si="1078"/>
        <v>0</v>
      </c>
      <c r="I573" s="12">
        <f t="shared" si="1078"/>
        <v>0</v>
      </c>
      <c r="J573" s="12">
        <f t="shared" si="1078"/>
        <v>0</v>
      </c>
      <c r="K573" s="12">
        <f t="shared" si="1078"/>
        <v>0</v>
      </c>
      <c r="L573" s="12">
        <f t="shared" si="1078"/>
        <v>0</v>
      </c>
      <c r="M573" s="12">
        <f t="shared" si="1078"/>
        <v>0</v>
      </c>
      <c r="N573" s="12">
        <f t="shared" si="1078"/>
        <v>0</v>
      </c>
    </row>
    <row r="574" spans="1:14" hidden="1" x14ac:dyDescent="0.25">
      <c r="A574" s="9" t="s">
        <v>177</v>
      </c>
      <c r="B574" s="45" t="s">
        <v>287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f t="shared" ref="M574" si="1079">+D574+E574+F574+G574+H574+I574+J574+K574+L574</f>
        <v>0</v>
      </c>
      <c r="N574" s="6">
        <f t="shared" ref="N574" si="1080">+C574-M574</f>
        <v>0</v>
      </c>
    </row>
    <row r="575" spans="1:14" ht="14.25" customHeight="1" x14ac:dyDescent="0.25">
      <c r="A575" s="9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x14ac:dyDescent="0.25">
      <c r="A576" s="1"/>
      <c r="B576" s="44" t="s">
        <v>49</v>
      </c>
      <c r="C576" s="7">
        <f>+C6+C163+C208+C249+C323+C331+C343+C361+C372+C439+C448+C499+C464+C494+C538</f>
        <v>451937423</v>
      </c>
      <c r="D576" s="7">
        <f t="shared" ref="D576:N576" si="1081">+D6+D163+D208+D249+D323+D331+D343+D361+D372+D439+D448+D499+D464+D494+D538</f>
        <v>28871068.560000002</v>
      </c>
      <c r="E576" s="7">
        <f t="shared" si="1081"/>
        <v>39882370.93</v>
      </c>
      <c r="F576" s="7">
        <f t="shared" si="1081"/>
        <v>41571915.93</v>
      </c>
      <c r="G576" s="7">
        <f t="shared" si="1081"/>
        <v>0</v>
      </c>
      <c r="H576" s="7">
        <f t="shared" si="1081"/>
        <v>0</v>
      </c>
      <c r="I576" s="7">
        <f t="shared" si="1081"/>
        <v>0</v>
      </c>
      <c r="J576" s="7">
        <f t="shared" si="1081"/>
        <v>0</v>
      </c>
      <c r="K576" s="7">
        <f t="shared" si="1081"/>
        <v>0</v>
      </c>
      <c r="L576" s="7">
        <f t="shared" si="1081"/>
        <v>0</v>
      </c>
      <c r="M576" s="7">
        <f t="shared" si="1081"/>
        <v>110325355.41999997</v>
      </c>
      <c r="N576" s="7">
        <f t="shared" si="1081"/>
        <v>341612067.57999998</v>
      </c>
    </row>
    <row r="577" spans="1:14" x14ac:dyDescent="0.25">
      <c r="A577" s="1"/>
      <c r="C577" s="19"/>
      <c r="D577" s="19"/>
      <c r="M577" s="11"/>
      <c r="N577" s="19"/>
    </row>
    <row r="578" spans="1:14" x14ac:dyDescent="0.25">
      <c r="A578" s="1"/>
      <c r="C578" s="19"/>
      <c r="D578" s="19"/>
      <c r="M578" s="10"/>
      <c r="N578" s="19"/>
    </row>
    <row r="579" spans="1:14" x14ac:dyDescent="0.25">
      <c r="A579" s="1"/>
      <c r="C579" s="19"/>
    </row>
    <row r="580" spans="1:14" x14ac:dyDescent="0.25">
      <c r="A580" s="1"/>
    </row>
    <row r="581" spans="1:14" x14ac:dyDescent="0.25">
      <c r="A581" s="1"/>
    </row>
    <row r="582" spans="1:14" x14ac:dyDescent="0.25">
      <c r="A582" s="1"/>
    </row>
    <row r="583" spans="1:14" x14ac:dyDescent="0.25">
      <c r="A583" s="1"/>
    </row>
    <row r="584" spans="1:14" x14ac:dyDescent="0.25">
      <c r="A584" s="1"/>
    </row>
    <row r="585" spans="1:14" x14ac:dyDescent="0.25">
      <c r="A585" s="1"/>
    </row>
    <row r="586" spans="1:14" x14ac:dyDescent="0.25">
      <c r="A586" s="1"/>
    </row>
    <row r="587" spans="1:14" x14ac:dyDescent="0.25">
      <c r="A587" s="1"/>
    </row>
    <row r="588" spans="1:14" x14ac:dyDescent="0.25">
      <c r="A588" s="1"/>
    </row>
    <row r="589" spans="1:14" x14ac:dyDescent="0.25">
      <c r="A589" s="1"/>
    </row>
    <row r="590" spans="1:14" x14ac:dyDescent="0.25">
      <c r="A590" s="1"/>
    </row>
    <row r="591" spans="1:14" x14ac:dyDescent="0.25">
      <c r="A591" s="1"/>
    </row>
    <row r="592" spans="1:14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</sheetData>
  <mergeCells count="10">
    <mergeCell ref="A2:N2"/>
    <mergeCell ref="A3:N3"/>
    <mergeCell ref="A1:N1"/>
    <mergeCell ref="A343:B343"/>
    <mergeCell ref="A361:B361"/>
    <mergeCell ref="A439:B439"/>
    <mergeCell ref="A494:B494"/>
    <mergeCell ref="A249:B249"/>
    <mergeCell ref="A323:B323"/>
    <mergeCell ref="A331:B331"/>
  </mergeCells>
  <printOptions horizontalCentered="1"/>
  <pageMargins left="0.59055118110236227" right="0.59055118110236227" top="0.59055118110236227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MAR</vt:lpstr>
      <vt:lpstr>'ENE- MAR'!Área_de_impresión</vt:lpstr>
      <vt:lpstr>'ENE- MAR'!Títulos_a_imprimir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2020-04-04T16:38:47Z</cp:lastPrinted>
  <dcterms:created xsi:type="dcterms:W3CDTF">2017-04-25T21:14:33Z</dcterms:created>
  <dcterms:modified xsi:type="dcterms:W3CDTF">2020-04-04T16:40:28Z</dcterms:modified>
</cp:coreProperties>
</file>