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iaTellez\Documents\CUENTA PUBLICA 3ER.. TRIMESTRE - 2019\02_INFPRES_01_2019\2. EDO ANALIT. EGRE\2.1 EDO ANALIT. EJER. PRESUP. EGRE. (CONAC)\"/>
    </mc:Choice>
  </mc:AlternateContent>
  <bookViews>
    <workbookView xWindow="120" yWindow="30" windowWidth="28515" windowHeight="12345"/>
  </bookViews>
  <sheets>
    <sheet name="ENE- SEP" sheetId="14" r:id="rId1"/>
  </sheets>
  <definedNames>
    <definedName name="_xlnm.Print_Area" localSheetId="0">'ENE- SEP'!$A$1:$H$774</definedName>
    <definedName name="_xlnm.Print_Titles" localSheetId="0">'ENE- SEP'!$1:$8</definedName>
  </definedNames>
  <calcPr calcId="152511"/>
</workbook>
</file>

<file path=xl/calcChain.xml><?xml version="1.0" encoding="utf-8"?>
<calcChain xmlns="http://schemas.openxmlformats.org/spreadsheetml/2006/main">
  <c r="D620" i="14" l="1"/>
  <c r="D619" i="14" s="1"/>
  <c r="F620" i="14"/>
  <c r="F619" i="14" s="1"/>
  <c r="C620" i="14"/>
  <c r="C619" i="14" s="1"/>
  <c r="G621" i="14"/>
  <c r="G620" i="14" s="1"/>
  <c r="G619" i="14" s="1"/>
  <c r="E621" i="14"/>
  <c r="H621" i="14" s="1"/>
  <c r="H620" i="14" s="1"/>
  <c r="H619" i="14" s="1"/>
  <c r="D255" i="14"/>
  <c r="F255" i="14"/>
  <c r="C255" i="14"/>
  <c r="G256" i="14"/>
  <c r="G255" i="14" s="1"/>
  <c r="E256" i="14"/>
  <c r="H256" i="14" s="1"/>
  <c r="H255" i="14" s="1"/>
  <c r="F120" i="14"/>
  <c r="F116" i="14"/>
  <c r="F111" i="14"/>
  <c r="F109" i="14"/>
  <c r="F95" i="14"/>
  <c r="G108" i="14"/>
  <c r="E108" i="14"/>
  <c r="H108" i="14" s="1"/>
  <c r="G107" i="14"/>
  <c r="E107" i="14"/>
  <c r="H107" i="14" s="1"/>
  <c r="G106" i="14"/>
  <c r="E106" i="14"/>
  <c r="H106" i="14" s="1"/>
  <c r="G105" i="14"/>
  <c r="E105" i="14"/>
  <c r="H105" i="14" s="1"/>
  <c r="G104" i="14"/>
  <c r="E104" i="14"/>
  <c r="H104" i="14" s="1"/>
  <c r="D95" i="14"/>
  <c r="C95" i="14"/>
  <c r="F19" i="14"/>
  <c r="F24" i="14"/>
  <c r="G14" i="14"/>
  <c r="E255" i="14" l="1"/>
  <c r="E620" i="14"/>
  <c r="E619" i="14" s="1"/>
  <c r="G651" i="14"/>
  <c r="F645" i="14"/>
  <c r="F644" i="14" s="1"/>
  <c r="F643" i="14" s="1"/>
  <c r="F650" i="14"/>
  <c r="F649" i="14" s="1"/>
  <c r="F648" i="14" s="1"/>
  <c r="D650" i="14"/>
  <c r="D649" i="14"/>
  <c r="D648" i="14" s="1"/>
  <c r="C648" i="14"/>
  <c r="C650" i="14"/>
  <c r="G652" i="14"/>
  <c r="G650" i="14" s="1"/>
  <c r="G649" i="14" s="1"/>
  <c r="G648" i="14" s="1"/>
  <c r="E652" i="14"/>
  <c r="H652" i="14" s="1"/>
  <c r="E651" i="14"/>
  <c r="H651" i="14" s="1"/>
  <c r="H650" i="14" s="1"/>
  <c r="H649" i="14" s="1"/>
  <c r="H648" i="14" s="1"/>
  <c r="C649" i="14"/>
  <c r="G304" i="14"/>
  <c r="F12" i="14"/>
  <c r="E14" i="14"/>
  <c r="H14" i="14" s="1"/>
  <c r="E650" i="14" l="1"/>
  <c r="E649" i="14" s="1"/>
  <c r="E648" i="14" s="1"/>
  <c r="D663" i="14"/>
  <c r="F663" i="14"/>
  <c r="C663" i="14"/>
  <c r="G748" i="14"/>
  <c r="E748" i="14"/>
  <c r="H748" i="14" s="1"/>
  <c r="G743" i="14"/>
  <c r="E743" i="14"/>
  <c r="H743" i="14" s="1"/>
  <c r="G740" i="14"/>
  <c r="E740" i="14"/>
  <c r="H740" i="14" s="1"/>
  <c r="G738" i="14"/>
  <c r="E738" i="14"/>
  <c r="H738" i="14" s="1"/>
  <c r="G717" i="14"/>
  <c r="E717" i="14"/>
  <c r="H717" i="14" s="1"/>
  <c r="G714" i="14"/>
  <c r="E714" i="14"/>
  <c r="H714" i="14" s="1"/>
  <c r="G713" i="14"/>
  <c r="E713" i="14"/>
  <c r="H713" i="14" s="1"/>
  <c r="G712" i="14"/>
  <c r="E712" i="14"/>
  <c r="H712" i="14" s="1"/>
  <c r="G709" i="14"/>
  <c r="E709" i="14"/>
  <c r="H709" i="14" s="1"/>
  <c r="G708" i="14"/>
  <c r="E708" i="14"/>
  <c r="H708" i="14" s="1"/>
  <c r="G707" i="14"/>
  <c r="E707" i="14"/>
  <c r="H707" i="14" s="1"/>
  <c r="G705" i="14"/>
  <c r="E705" i="14"/>
  <c r="H705" i="14" s="1"/>
  <c r="G704" i="14"/>
  <c r="E704" i="14"/>
  <c r="H704" i="14" s="1"/>
  <c r="G700" i="14"/>
  <c r="E700" i="14"/>
  <c r="H700" i="14" s="1"/>
  <c r="G688" i="14"/>
  <c r="E688" i="14"/>
  <c r="H688" i="14" s="1"/>
  <c r="G686" i="14"/>
  <c r="E686" i="14"/>
  <c r="H686" i="14" s="1"/>
  <c r="G684" i="14"/>
  <c r="E684" i="14"/>
  <c r="H684" i="14" s="1"/>
  <c r="G683" i="14"/>
  <c r="E683" i="14"/>
  <c r="H683" i="14" s="1"/>
  <c r="G682" i="14"/>
  <c r="E682" i="14"/>
  <c r="H682" i="14" s="1"/>
  <c r="G681" i="14"/>
  <c r="E681" i="14"/>
  <c r="H681" i="14" s="1"/>
  <c r="G679" i="14"/>
  <c r="E679" i="14"/>
  <c r="H679" i="14" s="1"/>
  <c r="G676" i="14"/>
  <c r="E676" i="14"/>
  <c r="H676" i="14" s="1"/>
  <c r="G674" i="14"/>
  <c r="E674" i="14"/>
  <c r="H674" i="14" s="1"/>
  <c r="G672" i="14"/>
  <c r="E672" i="14"/>
  <c r="H672" i="14" s="1"/>
  <c r="G671" i="14"/>
  <c r="E671" i="14"/>
  <c r="H671" i="14" s="1"/>
  <c r="G670" i="14"/>
  <c r="E670" i="14"/>
  <c r="H670" i="14" s="1"/>
  <c r="G667" i="14"/>
  <c r="E667" i="14"/>
  <c r="H667" i="14" s="1"/>
  <c r="G665" i="14"/>
  <c r="E665" i="14"/>
  <c r="H665" i="14" s="1"/>
  <c r="G657" i="14"/>
  <c r="E657" i="14"/>
  <c r="H657" i="14" s="1"/>
  <c r="G646" i="14"/>
  <c r="G645" i="14" s="1"/>
  <c r="E646" i="14"/>
  <c r="H646" i="14" s="1"/>
  <c r="H645" i="14" s="1"/>
  <c r="H644" i="14" s="1"/>
  <c r="H643" i="14" s="1"/>
  <c r="G641" i="14"/>
  <c r="E641" i="14"/>
  <c r="H641" i="14" s="1"/>
  <c r="G640" i="14"/>
  <c r="E640" i="14"/>
  <c r="H640" i="14" s="1"/>
  <c r="G636" i="14"/>
  <c r="E636" i="14"/>
  <c r="H636" i="14" s="1"/>
  <c r="G628" i="14"/>
  <c r="E628" i="14"/>
  <c r="H628" i="14" s="1"/>
  <c r="G626" i="14"/>
  <c r="E626" i="14"/>
  <c r="H626" i="14" s="1"/>
  <c r="G616" i="14"/>
  <c r="E616" i="14"/>
  <c r="H616" i="14" s="1"/>
  <c r="G615" i="14"/>
  <c r="E615" i="14"/>
  <c r="H615" i="14" s="1"/>
  <c r="G614" i="14"/>
  <c r="E614" i="14"/>
  <c r="H614" i="14" s="1"/>
  <c r="G613" i="14"/>
  <c r="E613" i="14"/>
  <c r="H613" i="14" s="1"/>
  <c r="G610" i="14"/>
  <c r="E610" i="14"/>
  <c r="H610" i="14" s="1"/>
  <c r="G607" i="14"/>
  <c r="E607" i="14"/>
  <c r="H607" i="14" s="1"/>
  <c r="G606" i="14"/>
  <c r="E606" i="14"/>
  <c r="H606" i="14" s="1"/>
  <c r="G604" i="14"/>
  <c r="E604" i="14"/>
  <c r="H604" i="14" s="1"/>
  <c r="G603" i="14"/>
  <c r="E603" i="14"/>
  <c r="H603" i="14" s="1"/>
  <c r="G602" i="14"/>
  <c r="E602" i="14"/>
  <c r="H602" i="14" s="1"/>
  <c r="G601" i="14"/>
  <c r="E601" i="14"/>
  <c r="H601" i="14" s="1"/>
  <c r="G596" i="14"/>
  <c r="E596" i="14"/>
  <c r="H596" i="14" s="1"/>
  <c r="G591" i="14"/>
  <c r="E591" i="14"/>
  <c r="H591" i="14" s="1"/>
  <c r="G590" i="14"/>
  <c r="E590" i="14"/>
  <c r="H590" i="14" s="1"/>
  <c r="G588" i="14"/>
  <c r="E588" i="14"/>
  <c r="H588" i="14" s="1"/>
  <c r="G583" i="14"/>
  <c r="E583" i="14"/>
  <c r="H583" i="14" s="1"/>
  <c r="G582" i="14"/>
  <c r="E582" i="14"/>
  <c r="H582" i="14" s="1"/>
  <c r="G581" i="14"/>
  <c r="E581" i="14"/>
  <c r="H581" i="14" s="1"/>
  <c r="G580" i="14"/>
  <c r="E580" i="14"/>
  <c r="H580" i="14" s="1"/>
  <c r="G579" i="14"/>
  <c r="E579" i="14"/>
  <c r="H579" i="14" s="1"/>
  <c r="G493" i="14"/>
  <c r="E493" i="14"/>
  <c r="H493" i="14" s="1"/>
  <c r="G564" i="14"/>
  <c r="E564" i="14"/>
  <c r="H564" i="14" s="1"/>
  <c r="G571" i="14"/>
  <c r="E571" i="14"/>
  <c r="H571" i="14" s="1"/>
  <c r="G569" i="14"/>
  <c r="E569" i="14"/>
  <c r="H569" i="14" s="1"/>
  <c r="G568" i="14"/>
  <c r="E568" i="14"/>
  <c r="H568" i="14" s="1"/>
  <c r="G566" i="14"/>
  <c r="E566" i="14"/>
  <c r="H566" i="14" s="1"/>
  <c r="G561" i="14"/>
  <c r="E561" i="14"/>
  <c r="H561" i="14" s="1"/>
  <c r="G560" i="14"/>
  <c r="E560" i="14"/>
  <c r="H560" i="14" s="1"/>
  <c r="G557" i="14"/>
  <c r="E557" i="14"/>
  <c r="H557" i="14" s="1"/>
  <c r="G556" i="14"/>
  <c r="E556" i="14"/>
  <c r="H556" i="14" s="1"/>
  <c r="G555" i="14"/>
  <c r="E555" i="14"/>
  <c r="H555" i="14" s="1"/>
  <c r="G552" i="14"/>
  <c r="E552" i="14"/>
  <c r="H552" i="14" s="1"/>
  <c r="G551" i="14"/>
  <c r="E551" i="14"/>
  <c r="H551" i="14" s="1"/>
  <c r="G550" i="14"/>
  <c r="E550" i="14"/>
  <c r="H550" i="14" s="1"/>
  <c r="G549" i="14"/>
  <c r="E549" i="14"/>
  <c r="H549" i="14" s="1"/>
  <c r="G548" i="14"/>
  <c r="E548" i="14"/>
  <c r="H548" i="14" s="1"/>
  <c r="G546" i="14"/>
  <c r="E546" i="14"/>
  <c r="H546" i="14" s="1"/>
  <c r="G544" i="14"/>
  <c r="E544" i="14"/>
  <c r="H544" i="14" s="1"/>
  <c r="G543" i="14"/>
  <c r="E543" i="14"/>
  <c r="H543" i="14" s="1"/>
  <c r="G542" i="14"/>
  <c r="E542" i="14"/>
  <c r="H542" i="14" s="1"/>
  <c r="G541" i="14"/>
  <c r="E541" i="14"/>
  <c r="H541" i="14" s="1"/>
  <c r="G540" i="14"/>
  <c r="E540" i="14"/>
  <c r="H540" i="14" s="1"/>
  <c r="G539" i="14"/>
  <c r="E539" i="14"/>
  <c r="H539" i="14" s="1"/>
  <c r="G538" i="14"/>
  <c r="E538" i="14"/>
  <c r="H538" i="14" s="1"/>
  <c r="G537" i="14"/>
  <c r="E537" i="14"/>
  <c r="H537" i="14" s="1"/>
  <c r="G535" i="14"/>
  <c r="E535" i="14"/>
  <c r="H535" i="14" s="1"/>
  <c r="G533" i="14"/>
  <c r="E533" i="14"/>
  <c r="H533" i="14" s="1"/>
  <c r="G532" i="14"/>
  <c r="E532" i="14"/>
  <c r="H532" i="14" s="1"/>
  <c r="G531" i="14"/>
  <c r="E531" i="14"/>
  <c r="H531" i="14" s="1"/>
  <c r="G530" i="14"/>
  <c r="E530" i="14"/>
  <c r="H530" i="14" s="1"/>
  <c r="G528" i="14"/>
  <c r="E528" i="14"/>
  <c r="H528" i="14" s="1"/>
  <c r="G527" i="14"/>
  <c r="E527" i="14"/>
  <c r="H527" i="14" s="1"/>
  <c r="G519" i="14"/>
  <c r="E519" i="14"/>
  <c r="H519" i="14" s="1"/>
  <c r="G517" i="14"/>
  <c r="E517" i="14"/>
  <c r="H517" i="14" s="1"/>
  <c r="G516" i="14"/>
  <c r="E516" i="14"/>
  <c r="H516" i="14" s="1"/>
  <c r="G514" i="14"/>
  <c r="E514" i="14"/>
  <c r="H514" i="14" s="1"/>
  <c r="G512" i="14"/>
  <c r="E512" i="14"/>
  <c r="H512" i="14" s="1"/>
  <c r="G511" i="14"/>
  <c r="E511" i="14"/>
  <c r="H511" i="14" s="1"/>
  <c r="G510" i="14"/>
  <c r="E510" i="14"/>
  <c r="H510" i="14" s="1"/>
  <c r="G508" i="14"/>
  <c r="E508" i="14"/>
  <c r="H508" i="14" s="1"/>
  <c r="G507" i="14"/>
  <c r="E507" i="14"/>
  <c r="H507" i="14" s="1"/>
  <c r="G505" i="14"/>
  <c r="E505" i="14"/>
  <c r="H505" i="14" s="1"/>
  <c r="G504" i="14"/>
  <c r="E504" i="14"/>
  <c r="H504" i="14" s="1"/>
  <c r="G503" i="14"/>
  <c r="E503" i="14"/>
  <c r="H503" i="14" s="1"/>
  <c r="G502" i="14"/>
  <c r="E502" i="14"/>
  <c r="H502" i="14" s="1"/>
  <c r="G501" i="14"/>
  <c r="E501" i="14"/>
  <c r="H501" i="14" s="1"/>
  <c r="G498" i="14"/>
  <c r="E498" i="14"/>
  <c r="H498" i="14" s="1"/>
  <c r="G496" i="14"/>
  <c r="E496" i="14"/>
  <c r="H496" i="14" s="1"/>
  <c r="G495" i="14"/>
  <c r="E495" i="14"/>
  <c r="H495" i="14" s="1"/>
  <c r="G491" i="14"/>
  <c r="E491" i="14"/>
  <c r="H491" i="14" s="1"/>
  <c r="G490" i="14"/>
  <c r="E490" i="14"/>
  <c r="H490" i="14" s="1"/>
  <c r="G489" i="14"/>
  <c r="E489" i="14"/>
  <c r="H489" i="14" s="1"/>
  <c r="G488" i="14"/>
  <c r="E488" i="14"/>
  <c r="H488" i="14" s="1"/>
  <c r="G487" i="14"/>
  <c r="E487" i="14"/>
  <c r="H487" i="14" s="1"/>
  <c r="G485" i="14"/>
  <c r="E485" i="14"/>
  <c r="H485" i="14" s="1"/>
  <c r="G484" i="14"/>
  <c r="E484" i="14"/>
  <c r="H484" i="14" s="1"/>
  <c r="G482" i="14"/>
  <c r="E482" i="14"/>
  <c r="H482" i="14" s="1"/>
  <c r="G481" i="14"/>
  <c r="E481" i="14"/>
  <c r="H481" i="14" s="1"/>
  <c r="G467" i="14"/>
  <c r="E467" i="14"/>
  <c r="H467" i="14" s="1"/>
  <c r="G464" i="14"/>
  <c r="E464" i="14"/>
  <c r="H464" i="14" s="1"/>
  <c r="G463" i="14"/>
  <c r="E463" i="14"/>
  <c r="H463" i="14" s="1"/>
  <c r="G462" i="14"/>
  <c r="E462" i="14"/>
  <c r="H462" i="14" s="1"/>
  <c r="G457" i="14"/>
  <c r="E457" i="14"/>
  <c r="H457" i="14" s="1"/>
  <c r="G442" i="14"/>
  <c r="E442" i="14"/>
  <c r="H442" i="14" s="1"/>
  <c r="G440" i="14"/>
  <c r="E440" i="14"/>
  <c r="H440" i="14" s="1"/>
  <c r="G439" i="14"/>
  <c r="E439" i="14"/>
  <c r="H439" i="14" s="1"/>
  <c r="G438" i="14"/>
  <c r="E438" i="14"/>
  <c r="H438" i="14" s="1"/>
  <c r="G437" i="14"/>
  <c r="E437" i="14"/>
  <c r="H437" i="14" s="1"/>
  <c r="G436" i="14"/>
  <c r="E436" i="14"/>
  <c r="H436" i="14" s="1"/>
  <c r="G435" i="14"/>
  <c r="E435" i="14"/>
  <c r="H435" i="14" s="1"/>
  <c r="G434" i="14"/>
  <c r="E434" i="14"/>
  <c r="H434" i="14" s="1"/>
  <c r="G433" i="14"/>
  <c r="E433" i="14"/>
  <c r="H433" i="14" s="1"/>
  <c r="G431" i="14"/>
  <c r="E431" i="14"/>
  <c r="H431" i="14" s="1"/>
  <c r="G430" i="14"/>
  <c r="E430" i="14"/>
  <c r="H430" i="14" s="1"/>
  <c r="G429" i="14"/>
  <c r="E429" i="14"/>
  <c r="H429" i="14" s="1"/>
  <c r="G428" i="14"/>
  <c r="E428" i="14"/>
  <c r="H428" i="14" s="1"/>
  <c r="G427" i="14"/>
  <c r="E427" i="14"/>
  <c r="H427" i="14" s="1"/>
  <c r="G419" i="14"/>
  <c r="E419" i="14"/>
  <c r="H419" i="14" s="1"/>
  <c r="G413" i="14"/>
  <c r="E413" i="14"/>
  <c r="H413" i="14" s="1"/>
  <c r="G411" i="14"/>
  <c r="E411" i="14"/>
  <c r="H411" i="14" s="1"/>
  <c r="G410" i="14"/>
  <c r="E410" i="14"/>
  <c r="H410" i="14" s="1"/>
  <c r="G408" i="14"/>
  <c r="E408" i="14"/>
  <c r="H408" i="14" s="1"/>
  <c r="G406" i="14"/>
  <c r="E406" i="14"/>
  <c r="H406" i="14" s="1"/>
  <c r="G405" i="14"/>
  <c r="E405" i="14"/>
  <c r="H405" i="14" s="1"/>
  <c r="G404" i="14"/>
  <c r="E404" i="14"/>
  <c r="H404" i="14" s="1"/>
  <c r="G403" i="14"/>
  <c r="E403" i="14"/>
  <c r="H403" i="14" s="1"/>
  <c r="G398" i="14"/>
  <c r="E398" i="14"/>
  <c r="H398" i="14" s="1"/>
  <c r="G395" i="14"/>
  <c r="E395" i="14"/>
  <c r="H395" i="14" s="1"/>
  <c r="G394" i="14"/>
  <c r="E394" i="14"/>
  <c r="H394" i="14" s="1"/>
  <c r="G392" i="14"/>
  <c r="E392" i="14"/>
  <c r="H392" i="14" s="1"/>
  <c r="G390" i="14"/>
  <c r="E390" i="14"/>
  <c r="H390" i="14" s="1"/>
  <c r="G388" i="14"/>
  <c r="E388" i="14"/>
  <c r="H388" i="14" s="1"/>
  <c r="G383" i="14"/>
  <c r="E383" i="14"/>
  <c r="H383" i="14" s="1"/>
  <c r="G380" i="14"/>
  <c r="E380" i="14"/>
  <c r="H380" i="14" s="1"/>
  <c r="G377" i="14"/>
  <c r="E377" i="14"/>
  <c r="H377" i="14" s="1"/>
  <c r="G372" i="14"/>
  <c r="E372" i="14"/>
  <c r="H372" i="14" s="1"/>
  <c r="G371" i="14"/>
  <c r="E371" i="14"/>
  <c r="H371" i="14" s="1"/>
  <c r="G370" i="14"/>
  <c r="E370" i="14"/>
  <c r="H370" i="14" s="1"/>
  <c r="G367" i="14"/>
  <c r="E367" i="14"/>
  <c r="H367" i="14" s="1"/>
  <c r="G366" i="14"/>
  <c r="E366" i="14"/>
  <c r="H366" i="14" s="1"/>
  <c r="G364" i="14"/>
  <c r="E364" i="14"/>
  <c r="H364" i="14" s="1"/>
  <c r="G362" i="14"/>
  <c r="E362" i="14"/>
  <c r="H362" i="14" s="1"/>
  <c r="G360" i="14"/>
  <c r="E360" i="14"/>
  <c r="H360" i="14" s="1"/>
  <c r="G359" i="14"/>
  <c r="E359" i="14"/>
  <c r="H359" i="14" s="1"/>
  <c r="G357" i="14"/>
  <c r="E357" i="14"/>
  <c r="H357" i="14" s="1"/>
  <c r="G356" i="14"/>
  <c r="E356" i="14"/>
  <c r="H356" i="14" s="1"/>
  <c r="G353" i="14"/>
  <c r="E353" i="14"/>
  <c r="H353" i="14" s="1"/>
  <c r="G352" i="14"/>
  <c r="E352" i="14"/>
  <c r="H352" i="14" s="1"/>
  <c r="G350" i="14"/>
  <c r="E350" i="14"/>
  <c r="H350" i="14" s="1"/>
  <c r="G348" i="14"/>
  <c r="E348" i="14"/>
  <c r="H348" i="14" s="1"/>
  <c r="G347" i="14"/>
  <c r="E347" i="14"/>
  <c r="H347" i="14" s="1"/>
  <c r="G346" i="14"/>
  <c r="E346" i="14"/>
  <c r="H346" i="14" s="1"/>
  <c r="G345" i="14"/>
  <c r="E345" i="14"/>
  <c r="H345" i="14" s="1"/>
  <c r="G344" i="14"/>
  <c r="E344" i="14"/>
  <c r="H344" i="14" s="1"/>
  <c r="G343" i="14"/>
  <c r="E343" i="14"/>
  <c r="H343" i="14" s="1"/>
  <c r="G342" i="14"/>
  <c r="E342" i="14"/>
  <c r="H342" i="14" s="1"/>
  <c r="G333" i="14"/>
  <c r="E333" i="14"/>
  <c r="H333" i="14" s="1"/>
  <c r="G340" i="14"/>
  <c r="E340" i="14"/>
  <c r="H340" i="14" s="1"/>
  <c r="G337" i="14"/>
  <c r="E337" i="14"/>
  <c r="H337" i="14" s="1"/>
  <c r="G338" i="14"/>
  <c r="E338" i="14"/>
  <c r="H338" i="14" s="1"/>
  <c r="G336" i="14"/>
  <c r="E336" i="14"/>
  <c r="H336" i="14" s="1"/>
  <c r="G335" i="14"/>
  <c r="E335" i="14"/>
  <c r="H335" i="14" s="1"/>
  <c r="G331" i="14"/>
  <c r="E331" i="14"/>
  <c r="H331" i="14" s="1"/>
  <c r="G330" i="14"/>
  <c r="E330" i="14"/>
  <c r="H330" i="14" s="1"/>
  <c r="G329" i="14"/>
  <c r="E329" i="14"/>
  <c r="H329" i="14" s="1"/>
  <c r="G328" i="14"/>
  <c r="E328" i="14"/>
  <c r="H328" i="14" s="1"/>
  <c r="G325" i="14"/>
  <c r="E325" i="14"/>
  <c r="H325" i="14" s="1"/>
  <c r="G324" i="14"/>
  <c r="E324" i="14"/>
  <c r="H324" i="14" s="1"/>
  <c r="G323" i="14"/>
  <c r="E323" i="14"/>
  <c r="H323" i="14" s="1"/>
  <c r="G322" i="14"/>
  <c r="E322" i="14"/>
  <c r="H322" i="14" s="1"/>
  <c r="G321" i="14"/>
  <c r="E321" i="14"/>
  <c r="H321" i="14" s="1"/>
  <c r="G273" i="14"/>
  <c r="E273" i="14"/>
  <c r="H273" i="14" s="1"/>
  <c r="G225" i="14"/>
  <c r="D224" i="14"/>
  <c r="D223" i="14" s="1"/>
  <c r="F224" i="14"/>
  <c r="F223" i="14" s="1"/>
  <c r="G224" i="14"/>
  <c r="G223" i="14" s="1"/>
  <c r="E225" i="14"/>
  <c r="H225" i="14" s="1"/>
  <c r="H224" i="14" s="1"/>
  <c r="H223" i="14" s="1"/>
  <c r="C224" i="14"/>
  <c r="C223" i="14" s="1"/>
  <c r="F216" i="14"/>
  <c r="C216" i="14"/>
  <c r="G218" i="14"/>
  <c r="E218" i="14"/>
  <c r="H218" i="14" s="1"/>
  <c r="D210" i="14"/>
  <c r="F210" i="14"/>
  <c r="C210" i="14"/>
  <c r="G211" i="14"/>
  <c r="E211" i="14"/>
  <c r="H211" i="14" s="1"/>
  <c r="C186" i="14"/>
  <c r="D203" i="14"/>
  <c r="F203" i="14"/>
  <c r="C203" i="14"/>
  <c r="G204" i="14"/>
  <c r="G203" i="14" s="1"/>
  <c r="E204" i="14"/>
  <c r="H204" i="14" s="1"/>
  <c r="H203" i="14" s="1"/>
  <c r="D193" i="14"/>
  <c r="F193" i="14"/>
  <c r="C193" i="14"/>
  <c r="D189" i="14"/>
  <c r="F189" i="14"/>
  <c r="C189" i="14"/>
  <c r="G190" i="14"/>
  <c r="E190" i="14"/>
  <c r="H190" i="14" s="1"/>
  <c r="G234" i="14"/>
  <c r="E234" i="14"/>
  <c r="H234" i="14" s="1"/>
  <c r="G319" i="14"/>
  <c r="E319" i="14"/>
  <c r="H319" i="14" s="1"/>
  <c r="G318" i="14"/>
  <c r="E318" i="14"/>
  <c r="H318" i="14" s="1"/>
  <c r="G317" i="14"/>
  <c r="E317" i="14"/>
  <c r="H317" i="14" s="1"/>
  <c r="G315" i="14"/>
  <c r="E315" i="14"/>
  <c r="H315" i="14" s="1"/>
  <c r="G313" i="14"/>
  <c r="E313" i="14"/>
  <c r="H313" i="14" s="1"/>
  <c r="G311" i="14"/>
  <c r="E311" i="14"/>
  <c r="H311" i="14" s="1"/>
  <c r="G310" i="14"/>
  <c r="E310" i="14"/>
  <c r="H310" i="14" s="1"/>
  <c r="G309" i="14"/>
  <c r="E309" i="14"/>
  <c r="H309" i="14" s="1"/>
  <c r="G307" i="14"/>
  <c r="E307" i="14"/>
  <c r="H307" i="14" s="1"/>
  <c r="G306" i="14"/>
  <c r="E306" i="14"/>
  <c r="H306" i="14" s="1"/>
  <c r="G305" i="14"/>
  <c r="E305" i="14"/>
  <c r="H305" i="14" s="1"/>
  <c r="E304" i="14"/>
  <c r="H304" i="14" s="1"/>
  <c r="G303" i="14"/>
  <c r="E303" i="14"/>
  <c r="H303" i="14" s="1"/>
  <c r="G301" i="14"/>
  <c r="E301" i="14"/>
  <c r="H301" i="14" s="1"/>
  <c r="G299" i="14"/>
  <c r="E299" i="14"/>
  <c r="H299" i="14" s="1"/>
  <c r="G298" i="14"/>
  <c r="E298" i="14"/>
  <c r="H298" i="14" s="1"/>
  <c r="G297" i="14"/>
  <c r="E297" i="14"/>
  <c r="H297" i="14" s="1"/>
  <c r="G296" i="14"/>
  <c r="E296" i="14"/>
  <c r="H296" i="14" s="1"/>
  <c r="G295" i="14"/>
  <c r="E295" i="14"/>
  <c r="H295" i="14" s="1"/>
  <c r="G292" i="14"/>
  <c r="E292" i="14"/>
  <c r="H292" i="14" s="1"/>
  <c r="G290" i="14"/>
  <c r="E290" i="14"/>
  <c r="H290" i="14" s="1"/>
  <c r="G279" i="14"/>
  <c r="E279" i="14"/>
  <c r="H279" i="14" s="1"/>
  <c r="G274" i="14"/>
  <c r="E274" i="14"/>
  <c r="H274" i="14" s="1"/>
  <c r="G268" i="14"/>
  <c r="E268" i="14"/>
  <c r="H268" i="14" s="1"/>
  <c r="G265" i="14"/>
  <c r="E265" i="14"/>
  <c r="H265" i="14" s="1"/>
  <c r="G264" i="14"/>
  <c r="E264" i="14"/>
  <c r="H264" i="14" s="1"/>
  <c r="G263" i="14"/>
  <c r="E263" i="14"/>
  <c r="H263" i="14" s="1"/>
  <c r="G258" i="14"/>
  <c r="E258" i="14"/>
  <c r="H258" i="14" s="1"/>
  <c r="G254" i="14"/>
  <c r="E254" i="14"/>
  <c r="H254" i="14" s="1"/>
  <c r="G252" i="14"/>
  <c r="E252" i="14"/>
  <c r="H252" i="14" s="1"/>
  <c r="G251" i="14"/>
  <c r="E251" i="14"/>
  <c r="H251" i="14" s="1"/>
  <c r="G248" i="14"/>
  <c r="E248" i="14"/>
  <c r="H248" i="14" s="1"/>
  <c r="G246" i="14"/>
  <c r="E246" i="14"/>
  <c r="H246" i="14" s="1"/>
  <c r="G243" i="14"/>
  <c r="E243" i="14"/>
  <c r="H243" i="14" s="1"/>
  <c r="G241" i="14"/>
  <c r="E241" i="14"/>
  <c r="H241" i="14" s="1"/>
  <c r="G239" i="14"/>
  <c r="E239" i="14"/>
  <c r="H239" i="14" s="1"/>
  <c r="G237" i="14"/>
  <c r="E237" i="14"/>
  <c r="H237" i="14" s="1"/>
  <c r="G236" i="14"/>
  <c r="E236" i="14"/>
  <c r="H236" i="14" s="1"/>
  <c r="G235" i="14"/>
  <c r="E235" i="14"/>
  <c r="C233" i="14"/>
  <c r="D233" i="14"/>
  <c r="F233" i="14"/>
  <c r="G231" i="14"/>
  <c r="E231" i="14"/>
  <c r="H231" i="14" s="1"/>
  <c r="G230" i="14"/>
  <c r="E230" i="14"/>
  <c r="H230" i="14" s="1"/>
  <c r="G222" i="14"/>
  <c r="E222" i="14"/>
  <c r="H222" i="14" s="1"/>
  <c r="G219" i="14"/>
  <c r="E219" i="14"/>
  <c r="H219" i="14" s="1"/>
  <c r="G215" i="14"/>
  <c r="E215" i="14"/>
  <c r="H215" i="14" s="1"/>
  <c r="G212" i="14"/>
  <c r="E212" i="14"/>
  <c r="H212" i="14" s="1"/>
  <c r="H210" i="14" s="1"/>
  <c r="G209" i="14"/>
  <c r="E209" i="14"/>
  <c r="H209" i="14" s="1"/>
  <c r="G207" i="14"/>
  <c r="E207" i="14"/>
  <c r="H207" i="14" s="1"/>
  <c r="G197" i="14"/>
  <c r="E197" i="14"/>
  <c r="H197" i="14" s="1"/>
  <c r="F181" i="14"/>
  <c r="C181" i="14"/>
  <c r="G182" i="14"/>
  <c r="G181" i="14" s="1"/>
  <c r="E182" i="14"/>
  <c r="H182" i="14" s="1"/>
  <c r="H181" i="14" s="1"/>
  <c r="D181" i="14"/>
  <c r="G202" i="14"/>
  <c r="E202" i="14"/>
  <c r="H202" i="14" s="1"/>
  <c r="G200" i="14"/>
  <c r="E200" i="14"/>
  <c r="H200" i="14" s="1"/>
  <c r="G196" i="14"/>
  <c r="E196" i="14"/>
  <c r="H196" i="14" s="1"/>
  <c r="G195" i="14"/>
  <c r="E195" i="14"/>
  <c r="H195" i="14" s="1"/>
  <c r="G194" i="14"/>
  <c r="G193" i="14" s="1"/>
  <c r="E194" i="14"/>
  <c r="H194" i="14" s="1"/>
  <c r="H193" i="14" s="1"/>
  <c r="H192" i="14" s="1"/>
  <c r="G191" i="14"/>
  <c r="G189" i="14" s="1"/>
  <c r="E191" i="14"/>
  <c r="H191" i="14" s="1"/>
  <c r="H189" i="14" s="1"/>
  <c r="G188" i="14"/>
  <c r="E188" i="14"/>
  <c r="H188" i="14" s="1"/>
  <c r="G187" i="14"/>
  <c r="E187" i="14"/>
  <c r="H187" i="14" s="1"/>
  <c r="G22" i="14"/>
  <c r="E22" i="14"/>
  <c r="H22" i="14" s="1"/>
  <c r="G180" i="14"/>
  <c r="E180" i="14"/>
  <c r="H180" i="14" s="1"/>
  <c r="G177" i="14"/>
  <c r="E177" i="14"/>
  <c r="H177" i="14" s="1"/>
  <c r="G176" i="14"/>
  <c r="E176" i="14"/>
  <c r="H176" i="14" s="1"/>
  <c r="G175" i="14"/>
  <c r="E175" i="14"/>
  <c r="H175" i="14" s="1"/>
  <c r="G174" i="14"/>
  <c r="E174" i="14"/>
  <c r="H174" i="14" s="1"/>
  <c r="G173" i="14"/>
  <c r="E173" i="14"/>
  <c r="H173" i="14" s="1"/>
  <c r="G172" i="14"/>
  <c r="E172" i="14"/>
  <c r="H172" i="14" s="1"/>
  <c r="G169" i="14"/>
  <c r="E169" i="14"/>
  <c r="H169" i="14" s="1"/>
  <c r="G167" i="14"/>
  <c r="E167" i="14"/>
  <c r="H167" i="14" s="1"/>
  <c r="G166" i="14"/>
  <c r="E166" i="14"/>
  <c r="H166" i="14" s="1"/>
  <c r="G165" i="14"/>
  <c r="E165" i="14"/>
  <c r="H165" i="14" s="1"/>
  <c r="G164" i="14"/>
  <c r="E164" i="14"/>
  <c r="H164" i="14" s="1"/>
  <c r="G162" i="14"/>
  <c r="E162" i="14"/>
  <c r="H162" i="14" s="1"/>
  <c r="G161" i="14"/>
  <c r="E161" i="14"/>
  <c r="H161" i="14" s="1"/>
  <c r="G160" i="14"/>
  <c r="E160" i="14"/>
  <c r="H160" i="14" s="1"/>
  <c r="G158" i="14"/>
  <c r="E158" i="14"/>
  <c r="H158" i="14" s="1"/>
  <c r="G155" i="14"/>
  <c r="E155" i="14"/>
  <c r="H155" i="14" s="1"/>
  <c r="G156" i="14"/>
  <c r="E156" i="14"/>
  <c r="H156" i="14" s="1"/>
  <c r="G154" i="14"/>
  <c r="E154" i="14"/>
  <c r="H154" i="14" s="1"/>
  <c r="G152" i="14"/>
  <c r="E152" i="14"/>
  <c r="H152" i="14" s="1"/>
  <c r="G151" i="14"/>
  <c r="E151" i="14"/>
  <c r="H151" i="14" s="1"/>
  <c r="G150" i="14"/>
  <c r="E150" i="14"/>
  <c r="H150" i="14" s="1"/>
  <c r="G149" i="14"/>
  <c r="E149" i="14"/>
  <c r="H149" i="14" s="1"/>
  <c r="G146" i="14"/>
  <c r="E146" i="14"/>
  <c r="H146" i="14" s="1"/>
  <c r="G144" i="14"/>
  <c r="E144" i="14"/>
  <c r="H144" i="14" s="1"/>
  <c r="G143" i="14"/>
  <c r="E143" i="14"/>
  <c r="H143" i="14" s="1"/>
  <c r="G131" i="14"/>
  <c r="E131" i="14"/>
  <c r="H131" i="14" s="1"/>
  <c r="G133" i="14"/>
  <c r="E133" i="14"/>
  <c r="H133" i="14" s="1"/>
  <c r="G141" i="14"/>
  <c r="E141" i="14"/>
  <c r="H141" i="14" s="1"/>
  <c r="G140" i="14"/>
  <c r="E140" i="14"/>
  <c r="H140" i="14" s="1"/>
  <c r="G139" i="14"/>
  <c r="E139" i="14"/>
  <c r="H139" i="14" s="1"/>
  <c r="G137" i="14"/>
  <c r="E137" i="14"/>
  <c r="H137" i="14" s="1"/>
  <c r="G136" i="14"/>
  <c r="E136" i="14"/>
  <c r="H136" i="14" s="1"/>
  <c r="G135" i="14"/>
  <c r="E135" i="14"/>
  <c r="H135" i="14" s="1"/>
  <c r="G129" i="14"/>
  <c r="E129" i="14"/>
  <c r="H129" i="14" s="1"/>
  <c r="G125" i="14"/>
  <c r="E125" i="14"/>
  <c r="H125" i="14" s="1"/>
  <c r="G124" i="14"/>
  <c r="E124" i="14"/>
  <c r="H124" i="14" s="1"/>
  <c r="G123" i="14"/>
  <c r="E123" i="14"/>
  <c r="H123" i="14" s="1"/>
  <c r="G122" i="14"/>
  <c r="E122" i="14"/>
  <c r="H122" i="14" s="1"/>
  <c r="G121" i="14"/>
  <c r="E121" i="14"/>
  <c r="H121" i="14" s="1"/>
  <c r="G119" i="14"/>
  <c r="E119" i="14"/>
  <c r="H119" i="14" s="1"/>
  <c r="G118" i="14"/>
  <c r="E118" i="14"/>
  <c r="H118" i="14" s="1"/>
  <c r="G117" i="14"/>
  <c r="E117" i="14"/>
  <c r="H117" i="14" s="1"/>
  <c r="G115" i="14"/>
  <c r="E115" i="14"/>
  <c r="H115" i="14" s="1"/>
  <c r="G114" i="14"/>
  <c r="E114" i="14"/>
  <c r="H114" i="14" s="1"/>
  <c r="G113" i="14"/>
  <c r="E113" i="14"/>
  <c r="H113" i="14" s="1"/>
  <c r="G112" i="14"/>
  <c r="E112" i="14"/>
  <c r="H112" i="14" s="1"/>
  <c r="G110" i="14"/>
  <c r="E110" i="14"/>
  <c r="H110" i="14" s="1"/>
  <c r="G103" i="14"/>
  <c r="E103" i="14"/>
  <c r="H103" i="14" s="1"/>
  <c r="G102" i="14"/>
  <c r="E102" i="14"/>
  <c r="H102" i="14" s="1"/>
  <c r="G101" i="14"/>
  <c r="E101" i="14"/>
  <c r="H101" i="14" s="1"/>
  <c r="G100" i="14"/>
  <c r="E100" i="14"/>
  <c r="H100" i="14" s="1"/>
  <c r="G99" i="14"/>
  <c r="E99" i="14"/>
  <c r="H99" i="14" s="1"/>
  <c r="G98" i="14"/>
  <c r="E98" i="14"/>
  <c r="H98" i="14" s="1"/>
  <c r="G97" i="14"/>
  <c r="E97" i="14"/>
  <c r="H97" i="14" s="1"/>
  <c r="G96" i="14"/>
  <c r="G95" i="14" s="1"/>
  <c r="E96" i="14"/>
  <c r="E95" i="14" s="1"/>
  <c r="G94" i="14"/>
  <c r="E94" i="14"/>
  <c r="H94" i="14" s="1"/>
  <c r="G93" i="14"/>
  <c r="E93" i="14"/>
  <c r="H93" i="14" s="1"/>
  <c r="G92" i="14"/>
  <c r="E92" i="14"/>
  <c r="H92" i="14" s="1"/>
  <c r="G91" i="14"/>
  <c r="E91" i="14"/>
  <c r="H91" i="14" s="1"/>
  <c r="G89" i="14"/>
  <c r="E89" i="14"/>
  <c r="H89" i="14" s="1"/>
  <c r="G88" i="14"/>
  <c r="E88" i="14"/>
  <c r="H88" i="14" s="1"/>
  <c r="G87" i="14"/>
  <c r="E87" i="14"/>
  <c r="H87" i="14" s="1"/>
  <c r="G86" i="14"/>
  <c r="E86" i="14"/>
  <c r="H86" i="14" s="1"/>
  <c r="G85" i="14"/>
  <c r="E85" i="14"/>
  <c r="H85" i="14" s="1"/>
  <c r="G84" i="14"/>
  <c r="E84" i="14"/>
  <c r="H84" i="14" s="1"/>
  <c r="G83" i="14"/>
  <c r="E83" i="14"/>
  <c r="H83" i="14" s="1"/>
  <c r="G81" i="14"/>
  <c r="E81" i="14"/>
  <c r="H81" i="14" s="1"/>
  <c r="G80" i="14"/>
  <c r="E80" i="14"/>
  <c r="H80" i="14" s="1"/>
  <c r="G79" i="14"/>
  <c r="E79" i="14"/>
  <c r="H79" i="14" s="1"/>
  <c r="G78" i="14"/>
  <c r="E78" i="14"/>
  <c r="H78" i="14" s="1"/>
  <c r="G77" i="14"/>
  <c r="E77" i="14"/>
  <c r="H77" i="14" s="1"/>
  <c r="G75" i="14"/>
  <c r="E75" i="14"/>
  <c r="H75" i="14" s="1"/>
  <c r="G74" i="14"/>
  <c r="E74" i="14"/>
  <c r="H74" i="14" s="1"/>
  <c r="G73" i="14"/>
  <c r="E73" i="14"/>
  <c r="H73" i="14" s="1"/>
  <c r="G70" i="14"/>
  <c r="E70" i="14"/>
  <c r="H70" i="14" s="1"/>
  <c r="G69" i="14"/>
  <c r="E69" i="14"/>
  <c r="H69" i="14" s="1"/>
  <c r="G68" i="14"/>
  <c r="E68" i="14"/>
  <c r="H68" i="14" s="1"/>
  <c r="G67" i="14"/>
  <c r="E67" i="14"/>
  <c r="H67" i="14" s="1"/>
  <c r="G66" i="14"/>
  <c r="E66" i="14"/>
  <c r="H66" i="14" s="1"/>
  <c r="G65" i="14"/>
  <c r="E65" i="14"/>
  <c r="H65" i="14" s="1"/>
  <c r="G63" i="14"/>
  <c r="E63" i="14"/>
  <c r="H63" i="14" s="1"/>
  <c r="G61" i="14"/>
  <c r="E61" i="14"/>
  <c r="H61" i="14" s="1"/>
  <c r="G60" i="14"/>
  <c r="E60" i="14"/>
  <c r="H60" i="14" s="1"/>
  <c r="G59" i="14"/>
  <c r="E59" i="14"/>
  <c r="H59" i="14" s="1"/>
  <c r="G56" i="14"/>
  <c r="E56" i="14"/>
  <c r="H56" i="14" s="1"/>
  <c r="G54" i="14"/>
  <c r="E54" i="14"/>
  <c r="H54" i="14" s="1"/>
  <c r="G52" i="14"/>
  <c r="E52" i="14"/>
  <c r="H52" i="14" s="1"/>
  <c r="G51" i="14"/>
  <c r="E51" i="14"/>
  <c r="H51" i="14" s="1"/>
  <c r="G50" i="14"/>
  <c r="E50" i="14"/>
  <c r="H50" i="14" s="1"/>
  <c r="G49" i="14"/>
  <c r="E49" i="14"/>
  <c r="H49" i="14" s="1"/>
  <c r="G48" i="14"/>
  <c r="E48" i="14"/>
  <c r="H48" i="14" s="1"/>
  <c r="G47" i="14"/>
  <c r="E47" i="14"/>
  <c r="H47" i="14" s="1"/>
  <c r="G46" i="14"/>
  <c r="E46" i="14"/>
  <c r="H46" i="14" s="1"/>
  <c r="G44" i="14"/>
  <c r="E44" i="14"/>
  <c r="H44" i="14" s="1"/>
  <c r="G43" i="14"/>
  <c r="E43" i="14"/>
  <c r="H43" i="14" s="1"/>
  <c r="G42" i="14"/>
  <c r="E42" i="14"/>
  <c r="H42" i="14" s="1"/>
  <c r="G40" i="14"/>
  <c r="E40" i="14"/>
  <c r="H40" i="14" s="1"/>
  <c r="G39" i="14"/>
  <c r="E39" i="14"/>
  <c r="H39" i="14" s="1"/>
  <c r="G38" i="14"/>
  <c r="E38" i="14"/>
  <c r="H38" i="14" s="1"/>
  <c r="G37" i="14"/>
  <c r="E37" i="14"/>
  <c r="H37" i="14" s="1"/>
  <c r="G36" i="14"/>
  <c r="E36" i="14"/>
  <c r="H36" i="14" s="1"/>
  <c r="G35" i="14"/>
  <c r="E35" i="14"/>
  <c r="H35" i="14" s="1"/>
  <c r="G34" i="14"/>
  <c r="E34" i="14"/>
  <c r="H34" i="14" s="1"/>
  <c r="G31" i="14"/>
  <c r="E31" i="14"/>
  <c r="H31" i="14" s="1"/>
  <c r="G29" i="14"/>
  <c r="E29" i="14"/>
  <c r="H29" i="14" s="1"/>
  <c r="G27" i="14"/>
  <c r="E27" i="14"/>
  <c r="H27" i="14" s="1"/>
  <c r="G26" i="14"/>
  <c r="E26" i="14"/>
  <c r="H26" i="14" s="1"/>
  <c r="G25" i="14"/>
  <c r="E25" i="14"/>
  <c r="H25" i="14" s="1"/>
  <c r="G23" i="14"/>
  <c r="E23" i="14"/>
  <c r="H23" i="14" s="1"/>
  <c r="G21" i="14"/>
  <c r="E21" i="14"/>
  <c r="H21" i="14" s="1"/>
  <c r="G20" i="14"/>
  <c r="E20" i="14"/>
  <c r="H20" i="14" s="1"/>
  <c r="C19" i="14"/>
  <c r="D19" i="14"/>
  <c r="G17" i="14"/>
  <c r="E17" i="14"/>
  <c r="H17" i="14" s="1"/>
  <c r="G16" i="14"/>
  <c r="E16" i="14"/>
  <c r="H16" i="14" s="1"/>
  <c r="E181" i="14" l="1"/>
  <c r="G210" i="14"/>
  <c r="H96" i="14"/>
  <c r="H95" i="14" s="1"/>
  <c r="E19" i="14"/>
  <c r="H19" i="14" s="1"/>
  <c r="E189" i="14"/>
  <c r="E210" i="14"/>
  <c r="E224" i="14"/>
  <c r="E223" i="14" s="1"/>
  <c r="E233" i="14"/>
  <c r="H235" i="14"/>
  <c r="H233" i="14" s="1"/>
  <c r="E203" i="14"/>
  <c r="E193" i="14"/>
  <c r="G233" i="14"/>
  <c r="G19" i="14"/>
  <c r="H635" i="14"/>
  <c r="H634" i="14" s="1"/>
  <c r="D635" i="14"/>
  <c r="D634" i="14" s="1"/>
  <c r="E635" i="14"/>
  <c r="E634" i="14" s="1"/>
  <c r="F635" i="14"/>
  <c r="F634" i="14" s="1"/>
  <c r="G635" i="14"/>
  <c r="G634" i="14" s="1"/>
  <c r="D638" i="14"/>
  <c r="D637" i="14" s="1"/>
  <c r="F638" i="14"/>
  <c r="F637" i="14" s="1"/>
  <c r="C638" i="14"/>
  <c r="C635" i="14"/>
  <c r="C634" i="14" s="1"/>
  <c r="G739" i="14"/>
  <c r="F739" i="14"/>
  <c r="E739" i="14"/>
  <c r="D739" i="14"/>
  <c r="C739" i="14"/>
  <c r="D742" i="14"/>
  <c r="D741" i="14" s="1"/>
  <c r="E742" i="14"/>
  <c r="E741" i="14" s="1"/>
  <c r="F742" i="14"/>
  <c r="F741" i="14" s="1"/>
  <c r="G742" i="14"/>
  <c r="G741" i="14" s="1"/>
  <c r="H742" i="14"/>
  <c r="H741" i="14" s="1"/>
  <c r="C742" i="14"/>
  <c r="H739" i="14"/>
  <c r="G716" i="14"/>
  <c r="G715" i="14" s="1"/>
  <c r="H716" i="14"/>
  <c r="H715" i="14" s="1"/>
  <c r="F716" i="14"/>
  <c r="F715" i="14" s="1"/>
  <c r="D716" i="14"/>
  <c r="D715" i="14" s="1"/>
  <c r="C716" i="14"/>
  <c r="C715" i="14" s="1"/>
  <c r="D680" i="14"/>
  <c r="F680" i="14"/>
  <c r="C680" i="14"/>
  <c r="D678" i="14"/>
  <c r="F678" i="14"/>
  <c r="C678" i="14"/>
  <c r="G678" i="14"/>
  <c r="D662" i="14"/>
  <c r="G666" i="14"/>
  <c r="H666" i="14"/>
  <c r="F666" i="14"/>
  <c r="D666" i="14"/>
  <c r="C666" i="14"/>
  <c r="G664" i="14"/>
  <c r="G663" i="14" s="1"/>
  <c r="E664" i="14"/>
  <c r="F662" i="14"/>
  <c r="G661" i="14"/>
  <c r="D661" i="14"/>
  <c r="G660" i="14"/>
  <c r="D660" i="14"/>
  <c r="E660" i="14" s="1"/>
  <c r="H660" i="14" s="1"/>
  <c r="F659" i="14"/>
  <c r="C659" i="14"/>
  <c r="G658" i="14"/>
  <c r="G656" i="14" s="1"/>
  <c r="D658" i="14"/>
  <c r="E658" i="14" s="1"/>
  <c r="F656" i="14"/>
  <c r="C656" i="14"/>
  <c r="G589" i="14"/>
  <c r="D589" i="14"/>
  <c r="F589" i="14"/>
  <c r="C589" i="14"/>
  <c r="D526" i="14"/>
  <c r="F526" i="14"/>
  <c r="C526" i="14"/>
  <c r="C480" i="14"/>
  <c r="G492" i="14"/>
  <c r="C492" i="14"/>
  <c r="H492" i="14"/>
  <c r="F492" i="14"/>
  <c r="D492" i="14"/>
  <c r="D407" i="14"/>
  <c r="F407" i="14"/>
  <c r="C407" i="14"/>
  <c r="G407" i="14"/>
  <c r="H407" i="14"/>
  <c r="D397" i="14"/>
  <c r="D382" i="14"/>
  <c r="D381" i="14" s="1"/>
  <c r="F382" i="14"/>
  <c r="F381" i="14" s="1"/>
  <c r="C382" i="14"/>
  <c r="C381" i="14" s="1"/>
  <c r="G382" i="14"/>
  <c r="G381" i="14" s="1"/>
  <c r="H382" i="14"/>
  <c r="H381" i="14" s="1"/>
  <c r="C369" i="14"/>
  <c r="F369" i="14"/>
  <c r="D369" i="14"/>
  <c r="G289" i="14"/>
  <c r="H289" i="14"/>
  <c r="F289" i="14"/>
  <c r="D289" i="14"/>
  <c r="C289" i="14"/>
  <c r="D267" i="14"/>
  <c r="D272" i="14"/>
  <c r="F267" i="14"/>
  <c r="C267" i="14"/>
  <c r="G267" i="14"/>
  <c r="E267" i="14"/>
  <c r="E245" i="14"/>
  <c r="F245" i="14"/>
  <c r="C245" i="14"/>
  <c r="G245" i="14"/>
  <c r="D247" i="14"/>
  <c r="F247" i="14"/>
  <c r="F244" i="14" s="1"/>
  <c r="C247" i="14"/>
  <c r="C244" i="14" s="1"/>
  <c r="C229" i="14"/>
  <c r="C238" i="14"/>
  <c r="G238" i="14"/>
  <c r="D238" i="14"/>
  <c r="F238" i="14"/>
  <c r="D221" i="14"/>
  <c r="F221" i="14"/>
  <c r="G221" i="14"/>
  <c r="C221" i="14"/>
  <c r="H221" i="14"/>
  <c r="G659" i="14" l="1"/>
  <c r="D656" i="14"/>
  <c r="H664" i="14"/>
  <c r="H663" i="14" s="1"/>
  <c r="H662" i="14" s="1"/>
  <c r="E663" i="14"/>
  <c r="E662" i="14" s="1"/>
  <c r="F633" i="14"/>
  <c r="D633" i="14"/>
  <c r="E492" i="14"/>
  <c r="C741" i="14"/>
  <c r="E716" i="14"/>
  <c r="E715" i="14" s="1"/>
  <c r="E678" i="14"/>
  <c r="E666" i="14"/>
  <c r="F655" i="14"/>
  <c r="D659" i="14"/>
  <c r="C662" i="14"/>
  <c r="C655" i="14" s="1"/>
  <c r="G662" i="14"/>
  <c r="G655" i="14" s="1"/>
  <c r="E661" i="14"/>
  <c r="H661" i="14" s="1"/>
  <c r="H659" i="14" s="1"/>
  <c r="E656" i="14"/>
  <c r="H658" i="14"/>
  <c r="H656" i="14" s="1"/>
  <c r="G526" i="14"/>
  <c r="H526" i="14"/>
  <c r="E526" i="14"/>
  <c r="E407" i="14"/>
  <c r="E382" i="14"/>
  <c r="E381" i="14" s="1"/>
  <c r="E289" i="14"/>
  <c r="H267" i="14"/>
  <c r="D245" i="14"/>
  <c r="D244" i="14" s="1"/>
  <c r="H245" i="14"/>
  <c r="E221" i="14"/>
  <c r="D127" i="14"/>
  <c r="E128" i="14"/>
  <c r="F90" i="14"/>
  <c r="C90" i="14"/>
  <c r="D15" i="14"/>
  <c r="D655" i="14" l="1"/>
  <c r="E659" i="14"/>
  <c r="E655" i="14" s="1"/>
  <c r="H678" i="14"/>
  <c r="H655" i="14"/>
  <c r="D90" i="14"/>
  <c r="H238" i="14"/>
  <c r="E238" i="14"/>
  <c r="E737" i="14"/>
  <c r="E736" i="14" s="1"/>
  <c r="D737" i="14"/>
  <c r="D736" i="14" s="1"/>
  <c r="D735" i="14" s="1"/>
  <c r="D734" i="14" s="1"/>
  <c r="D733" i="14" s="1"/>
  <c r="F737" i="14"/>
  <c r="F736" i="14" s="1"/>
  <c r="C737" i="14"/>
  <c r="C736" i="14" s="1"/>
  <c r="G737" i="14"/>
  <c r="G736" i="14" s="1"/>
  <c r="C711" i="14"/>
  <c r="C710" i="14" s="1"/>
  <c r="D706" i="14"/>
  <c r="F706" i="14"/>
  <c r="C706" i="14"/>
  <c r="G702" i="14"/>
  <c r="E702" i="14"/>
  <c r="H702" i="14" s="1"/>
  <c r="G701" i="14"/>
  <c r="E701" i="14"/>
  <c r="H701" i="14" s="1"/>
  <c r="G699" i="14"/>
  <c r="E699" i="14"/>
  <c r="H699" i="14" s="1"/>
  <c r="F698" i="14"/>
  <c r="D698" i="14"/>
  <c r="C698" i="14"/>
  <c r="G697" i="14"/>
  <c r="G696" i="14" s="1"/>
  <c r="E697" i="14"/>
  <c r="H697" i="14" s="1"/>
  <c r="H696" i="14" s="1"/>
  <c r="F696" i="14"/>
  <c r="D696" i="14"/>
  <c r="C696" i="14"/>
  <c r="G695" i="14"/>
  <c r="E695" i="14"/>
  <c r="H695" i="14" s="1"/>
  <c r="G694" i="14"/>
  <c r="E694" i="14"/>
  <c r="H694" i="14" s="1"/>
  <c r="G693" i="14"/>
  <c r="E693" i="14"/>
  <c r="H693" i="14" s="1"/>
  <c r="G692" i="14"/>
  <c r="E692" i="14"/>
  <c r="H692" i="14" s="1"/>
  <c r="G691" i="14"/>
  <c r="E691" i="14"/>
  <c r="H691" i="14" s="1"/>
  <c r="G690" i="14"/>
  <c r="E690" i="14"/>
  <c r="H690" i="14" s="1"/>
  <c r="G689" i="14"/>
  <c r="E689" i="14"/>
  <c r="H689" i="14" s="1"/>
  <c r="D687" i="14"/>
  <c r="C687" i="14"/>
  <c r="D605" i="14"/>
  <c r="F605" i="14"/>
  <c r="C605" i="14"/>
  <c r="D600" i="14"/>
  <c r="F600" i="14"/>
  <c r="C600" i="14"/>
  <c r="G594" i="14"/>
  <c r="G593" i="14" s="1"/>
  <c r="E594" i="14"/>
  <c r="H594" i="14" s="1"/>
  <c r="H593" i="14" s="1"/>
  <c r="F593" i="14"/>
  <c r="D593" i="14"/>
  <c r="C593" i="14"/>
  <c r="D567" i="14"/>
  <c r="F567" i="14"/>
  <c r="C567" i="14"/>
  <c r="F547" i="14"/>
  <c r="D547" i="14"/>
  <c r="C547" i="14"/>
  <c r="F536" i="14"/>
  <c r="D536" i="14"/>
  <c r="C536" i="14"/>
  <c r="C518" i="14"/>
  <c r="G524" i="14"/>
  <c r="E524" i="14"/>
  <c r="H524" i="14" s="1"/>
  <c r="G523" i="14"/>
  <c r="E523" i="14"/>
  <c r="H523" i="14" s="1"/>
  <c r="G522" i="14"/>
  <c r="E522" i="14"/>
  <c r="H522" i="14" s="1"/>
  <c r="G521" i="14"/>
  <c r="E521" i="14"/>
  <c r="H521" i="14" s="1"/>
  <c r="G520" i="14"/>
  <c r="E520" i="14"/>
  <c r="H520" i="14" s="1"/>
  <c r="F518" i="14"/>
  <c r="D518" i="14"/>
  <c r="D515" i="14"/>
  <c r="F515" i="14"/>
  <c r="C515" i="14"/>
  <c r="D461" i="14"/>
  <c r="F461" i="14"/>
  <c r="C461" i="14"/>
  <c r="F418" i="14"/>
  <c r="F416" i="14"/>
  <c r="F412" i="14"/>
  <c r="C409" i="14"/>
  <c r="D409" i="14"/>
  <c r="F409" i="14"/>
  <c r="F402" i="14"/>
  <c r="C402" i="14"/>
  <c r="C418" i="14"/>
  <c r="F441" i="14"/>
  <c r="F432" i="14"/>
  <c r="F448" i="14"/>
  <c r="F452" i="14"/>
  <c r="G456" i="14"/>
  <c r="E456" i="14"/>
  <c r="H456" i="14" s="1"/>
  <c r="G455" i="14"/>
  <c r="E455" i="14"/>
  <c r="H455" i="14" s="1"/>
  <c r="G454" i="14"/>
  <c r="E454" i="14"/>
  <c r="H454" i="14" s="1"/>
  <c r="G453" i="14"/>
  <c r="E453" i="14"/>
  <c r="H453" i="14" s="1"/>
  <c r="G451" i="14"/>
  <c r="E451" i="14"/>
  <c r="H451" i="14" s="1"/>
  <c r="G450" i="14"/>
  <c r="E450" i="14"/>
  <c r="H450" i="14" s="1"/>
  <c r="G449" i="14"/>
  <c r="E449" i="14"/>
  <c r="H449" i="14" s="1"/>
  <c r="G447" i="14"/>
  <c r="E447" i="14"/>
  <c r="H447" i="14" s="1"/>
  <c r="G446" i="14"/>
  <c r="E446" i="14"/>
  <c r="H446" i="14" s="1"/>
  <c r="G445" i="14"/>
  <c r="E445" i="14"/>
  <c r="H445" i="14" s="1"/>
  <c r="G444" i="14"/>
  <c r="E444" i="14"/>
  <c r="H444" i="14" s="1"/>
  <c r="G441" i="14"/>
  <c r="E441" i="14"/>
  <c r="G424" i="14"/>
  <c r="E424" i="14"/>
  <c r="H424" i="14" s="1"/>
  <c r="G423" i="14"/>
  <c r="E423" i="14"/>
  <c r="H423" i="14" s="1"/>
  <c r="G422" i="14"/>
  <c r="E422" i="14"/>
  <c r="H422" i="14" s="1"/>
  <c r="G421" i="14"/>
  <c r="E421" i="14"/>
  <c r="H421" i="14" s="1"/>
  <c r="G420" i="14"/>
  <c r="E420" i="14"/>
  <c r="H420" i="14" s="1"/>
  <c r="G417" i="14"/>
  <c r="G416" i="14" s="1"/>
  <c r="E417" i="14"/>
  <c r="H417" i="14" s="1"/>
  <c r="H416" i="14" s="1"/>
  <c r="G415" i="14"/>
  <c r="E415" i="14"/>
  <c r="H415" i="14" s="1"/>
  <c r="G414" i="14"/>
  <c r="E414" i="14"/>
  <c r="H414" i="14" s="1"/>
  <c r="C416" i="14"/>
  <c r="D452" i="14"/>
  <c r="C452" i="14"/>
  <c r="D448" i="14"/>
  <c r="C448" i="14"/>
  <c r="F443" i="14"/>
  <c r="D443" i="14"/>
  <c r="C443" i="14"/>
  <c r="D441" i="14"/>
  <c r="C441" i="14"/>
  <c r="D432" i="14"/>
  <c r="C432" i="14"/>
  <c r="F426" i="14"/>
  <c r="D426" i="14"/>
  <c r="C426" i="14"/>
  <c r="D418" i="14"/>
  <c r="D416" i="14"/>
  <c r="D412" i="14"/>
  <c r="C412" i="14"/>
  <c r="D402" i="14"/>
  <c r="D332" i="14"/>
  <c r="F332" i="14"/>
  <c r="C332" i="14"/>
  <c r="G332" i="14"/>
  <c r="H332" i="14"/>
  <c r="G247" i="14"/>
  <c r="G244" i="14" s="1"/>
  <c r="E247" i="14"/>
  <c r="E244" i="14" s="1"/>
  <c r="D159" i="14"/>
  <c r="F159" i="14"/>
  <c r="C159" i="14"/>
  <c r="C735" i="14" l="1"/>
  <c r="C734" i="14" s="1"/>
  <c r="C733" i="14" s="1"/>
  <c r="F735" i="14"/>
  <c r="F734" i="14" s="1"/>
  <c r="G735" i="14"/>
  <c r="G734" i="14" s="1"/>
  <c r="E735" i="14"/>
  <c r="E734" i="14" s="1"/>
  <c r="F401" i="14"/>
  <c r="C401" i="14"/>
  <c r="H589" i="14"/>
  <c r="E589" i="14"/>
  <c r="D401" i="14"/>
  <c r="F687" i="14"/>
  <c r="E696" i="14"/>
  <c r="H737" i="14"/>
  <c r="H736" i="14" s="1"/>
  <c r="E687" i="14"/>
  <c r="G698" i="14"/>
  <c r="G687" i="14"/>
  <c r="E698" i="14"/>
  <c r="H687" i="14"/>
  <c r="H698" i="14"/>
  <c r="E600" i="14"/>
  <c r="H600" i="14"/>
  <c r="G600" i="14"/>
  <c r="E593" i="14"/>
  <c r="G547" i="14"/>
  <c r="H547" i="14"/>
  <c r="E547" i="14"/>
  <c r="F425" i="14"/>
  <c r="H536" i="14"/>
  <c r="G536" i="14"/>
  <c r="E536" i="14"/>
  <c r="G518" i="14"/>
  <c r="H518" i="14"/>
  <c r="C425" i="14"/>
  <c r="E518" i="14"/>
  <c r="D425" i="14"/>
  <c r="G409" i="14"/>
  <c r="E409" i="14"/>
  <c r="G448" i="14"/>
  <c r="H441" i="14"/>
  <c r="H452" i="14"/>
  <c r="G452" i="14"/>
  <c r="G443" i="14"/>
  <c r="G432" i="14"/>
  <c r="G412" i="14"/>
  <c r="G426" i="14"/>
  <c r="G418" i="14"/>
  <c r="E443" i="14"/>
  <c r="H412" i="14"/>
  <c r="H426" i="14"/>
  <c r="H418" i="14"/>
  <c r="H432" i="14"/>
  <c r="H448" i="14"/>
  <c r="H443" i="14"/>
  <c r="E412" i="14"/>
  <c r="E418" i="14"/>
  <c r="E432" i="14"/>
  <c r="E452" i="14"/>
  <c r="E416" i="14"/>
  <c r="E426" i="14"/>
  <c r="E448" i="14"/>
  <c r="H409" i="14"/>
  <c r="E332" i="14"/>
  <c r="H247" i="14"/>
  <c r="H244" i="14" s="1"/>
  <c r="D669" i="14"/>
  <c r="F669" i="14"/>
  <c r="C669" i="14"/>
  <c r="G618" i="14"/>
  <c r="G617" i="14" s="1"/>
  <c r="E618" i="14"/>
  <c r="H618" i="14" s="1"/>
  <c r="H617" i="14" s="1"/>
  <c r="F617" i="14"/>
  <c r="D617" i="14"/>
  <c r="C617" i="14"/>
  <c r="G567" i="14"/>
  <c r="D562" i="14"/>
  <c r="F562" i="14"/>
  <c r="C562" i="14"/>
  <c r="F358" i="14"/>
  <c r="F171" i="14"/>
  <c r="F157" i="14"/>
  <c r="F153" i="14"/>
  <c r="F148" i="14"/>
  <c r="D157" i="14"/>
  <c r="C157" i="14"/>
  <c r="G157" i="14"/>
  <c r="F127" i="14"/>
  <c r="D82" i="14"/>
  <c r="F82" i="14"/>
  <c r="C82" i="14"/>
  <c r="D76" i="14"/>
  <c r="F76" i="14"/>
  <c r="C76" i="14"/>
  <c r="F41" i="14"/>
  <c r="D41" i="14"/>
  <c r="C41" i="14"/>
  <c r="H735" i="14" l="1"/>
  <c r="H734" i="14" s="1"/>
  <c r="E157" i="14"/>
  <c r="H157" i="14"/>
  <c r="F400" i="14"/>
  <c r="H567" i="14"/>
  <c r="E567" i="14"/>
  <c r="C400" i="14"/>
  <c r="D400" i="14"/>
  <c r="H425" i="14"/>
  <c r="G425" i="14"/>
  <c r="E425" i="14"/>
  <c r="E617" i="14"/>
  <c r="D587" i="14"/>
  <c r="D586" i="14" s="1"/>
  <c r="F587" i="14"/>
  <c r="F586" i="14" s="1"/>
  <c r="F351" i="14"/>
  <c r="F341" i="14"/>
  <c r="F334" i="14"/>
  <c r="F327" i="14"/>
  <c r="F192" i="14"/>
  <c r="F198" i="14"/>
  <c r="D163" i="14"/>
  <c r="F163" i="14"/>
  <c r="C163" i="14"/>
  <c r="D153" i="14"/>
  <c r="C153" i="14"/>
  <c r="D148" i="14"/>
  <c r="C148" i="14"/>
  <c r="G159" i="14" l="1"/>
  <c r="E159" i="14"/>
  <c r="D711" i="14"/>
  <c r="D710" i="14" s="1"/>
  <c r="F711" i="14"/>
  <c r="F710" i="14" s="1"/>
  <c r="D703" i="14"/>
  <c r="F703" i="14"/>
  <c r="C703" i="14"/>
  <c r="C685" i="14"/>
  <c r="D685" i="14"/>
  <c r="D677" i="14" s="1"/>
  <c r="F685" i="14"/>
  <c r="F677" i="14" s="1"/>
  <c r="G685" i="14"/>
  <c r="H685" i="14"/>
  <c r="D675" i="14"/>
  <c r="F675" i="14"/>
  <c r="D673" i="14"/>
  <c r="F673" i="14"/>
  <c r="C675" i="14"/>
  <c r="C673" i="14"/>
  <c r="G675" i="14"/>
  <c r="H675" i="14"/>
  <c r="G673" i="14"/>
  <c r="E673" i="14"/>
  <c r="C506" i="14"/>
  <c r="C509" i="14"/>
  <c r="D506" i="14"/>
  <c r="F506" i="14"/>
  <c r="C500" i="14"/>
  <c r="C497" i="14"/>
  <c r="C494" i="14"/>
  <c r="C483" i="14"/>
  <c r="C559" i="14"/>
  <c r="C565" i="14"/>
  <c r="C570" i="14"/>
  <c r="F497" i="14"/>
  <c r="D480" i="14"/>
  <c r="F480" i="14"/>
  <c r="D554" i="14"/>
  <c r="F554" i="14"/>
  <c r="C554" i="14"/>
  <c r="D529" i="14"/>
  <c r="F529" i="14"/>
  <c r="C529" i="14"/>
  <c r="C545" i="14"/>
  <c r="G545" i="14"/>
  <c r="H545" i="14"/>
  <c r="F545" i="14"/>
  <c r="D545" i="14"/>
  <c r="G534" i="14"/>
  <c r="H534" i="14"/>
  <c r="F534" i="14"/>
  <c r="D534" i="14"/>
  <c r="D525" i="14" s="1"/>
  <c r="C534" i="14"/>
  <c r="G515" i="14"/>
  <c r="D513" i="14"/>
  <c r="F513" i="14"/>
  <c r="C513" i="14"/>
  <c r="G513" i="14"/>
  <c r="H513" i="14"/>
  <c r="D509" i="14"/>
  <c r="F509" i="14"/>
  <c r="D500" i="14"/>
  <c r="F500" i="14"/>
  <c r="G497" i="14"/>
  <c r="F494" i="14"/>
  <c r="F486" i="14"/>
  <c r="H497" i="14"/>
  <c r="D483" i="14"/>
  <c r="F483" i="14"/>
  <c r="D466" i="14"/>
  <c r="F466" i="14"/>
  <c r="C466" i="14"/>
  <c r="G466" i="14"/>
  <c r="E466" i="14"/>
  <c r="D393" i="14"/>
  <c r="F393" i="14"/>
  <c r="C393" i="14"/>
  <c r="C387" i="14"/>
  <c r="D396" i="14"/>
  <c r="F397" i="14"/>
  <c r="F396" i="14" s="1"/>
  <c r="C397" i="14"/>
  <c r="C396" i="14" s="1"/>
  <c r="C391" i="14"/>
  <c r="G397" i="14"/>
  <c r="G396" i="14" s="1"/>
  <c r="H397" i="14"/>
  <c r="H396" i="14" s="1"/>
  <c r="C389" i="14"/>
  <c r="G389" i="14"/>
  <c r="H389" i="14"/>
  <c r="F389" i="14"/>
  <c r="D389" i="14"/>
  <c r="G387" i="14"/>
  <c r="H387" i="14"/>
  <c r="F387" i="14"/>
  <c r="D387" i="14"/>
  <c r="D349" i="14"/>
  <c r="F349" i="14"/>
  <c r="C349" i="14"/>
  <c r="C351" i="14"/>
  <c r="C365" i="14"/>
  <c r="C363" i="14"/>
  <c r="C361" i="14"/>
  <c r="C358" i="14"/>
  <c r="C355" i="14"/>
  <c r="C341" i="14"/>
  <c r="C339" i="14"/>
  <c r="C334" i="14"/>
  <c r="C327" i="14"/>
  <c r="C320" i="14"/>
  <c r="C316" i="14"/>
  <c r="C314" i="14"/>
  <c r="C312" i="14"/>
  <c r="C308" i="14"/>
  <c r="C302" i="14"/>
  <c r="C300" i="14"/>
  <c r="C294" i="14"/>
  <c r="D341" i="14"/>
  <c r="D334" i="14"/>
  <c r="D327" i="14"/>
  <c r="D320" i="14"/>
  <c r="F320" i="14"/>
  <c r="D294" i="14"/>
  <c r="F294" i="14"/>
  <c r="D278" i="14"/>
  <c r="F278" i="14"/>
  <c r="D365" i="14"/>
  <c r="F365" i="14"/>
  <c r="G363" i="14"/>
  <c r="H363" i="14"/>
  <c r="F363" i="14"/>
  <c r="D363" i="14"/>
  <c r="D358" i="14"/>
  <c r="G349" i="14"/>
  <c r="H349" i="14"/>
  <c r="D316" i="14"/>
  <c r="F316" i="14"/>
  <c r="D312" i="14"/>
  <c r="F312" i="14"/>
  <c r="G314" i="14"/>
  <c r="H314" i="14"/>
  <c r="F314" i="14"/>
  <c r="D314" i="14"/>
  <c r="D308" i="14"/>
  <c r="F308" i="14"/>
  <c r="D302" i="14"/>
  <c r="F302" i="14"/>
  <c r="F262" i="14"/>
  <c r="D257" i="14"/>
  <c r="F257" i="14"/>
  <c r="D253" i="14"/>
  <c r="F253" i="14"/>
  <c r="D250" i="14"/>
  <c r="D249" i="14" s="1"/>
  <c r="F250" i="14"/>
  <c r="D242" i="14"/>
  <c r="F242" i="14"/>
  <c r="D240" i="14"/>
  <c r="F240" i="14"/>
  <c r="D229" i="14"/>
  <c r="F229" i="14"/>
  <c r="C232" i="14"/>
  <c r="G257" i="14"/>
  <c r="H257" i="14"/>
  <c r="C257" i="14"/>
  <c r="C242" i="14"/>
  <c r="G242" i="14"/>
  <c r="D232" i="14"/>
  <c r="F232" i="14"/>
  <c r="D201" i="14"/>
  <c r="F201" i="14"/>
  <c r="D192" i="14"/>
  <c r="D186" i="14"/>
  <c r="F186" i="14"/>
  <c r="F185" i="14" s="1"/>
  <c r="C192" i="14"/>
  <c r="C208" i="14"/>
  <c r="C206" i="14"/>
  <c r="C201" i="14"/>
  <c r="C198" i="14"/>
  <c r="G201" i="14"/>
  <c r="H201" i="14"/>
  <c r="D18" i="14"/>
  <c r="F18" i="14"/>
  <c r="C18" i="14"/>
  <c r="C15" i="14"/>
  <c r="C12" i="14"/>
  <c r="D171" i="14"/>
  <c r="C171" i="14"/>
  <c r="D138" i="14"/>
  <c r="D134" i="14" s="1"/>
  <c r="F138" i="14"/>
  <c r="F134" i="14" s="1"/>
  <c r="C138" i="14"/>
  <c r="C134" i="14" s="1"/>
  <c r="F142" i="14"/>
  <c r="C142" i="14"/>
  <c r="D111" i="14"/>
  <c r="C111" i="14"/>
  <c r="C72" i="14"/>
  <c r="D72" i="14"/>
  <c r="F72" i="14"/>
  <c r="D64" i="14"/>
  <c r="F64" i="14"/>
  <c r="C64" i="14"/>
  <c r="D62" i="14"/>
  <c r="F62" i="14"/>
  <c r="C62" i="14"/>
  <c r="G62" i="14"/>
  <c r="D58" i="14"/>
  <c r="F58" i="14"/>
  <c r="C58" i="14"/>
  <c r="D45" i="14"/>
  <c r="F45" i="14"/>
  <c r="C45" i="14"/>
  <c r="D33" i="14"/>
  <c r="F33" i="14"/>
  <c r="C33" i="14"/>
  <c r="C28" i="14"/>
  <c r="G28" i="14"/>
  <c r="F28" i="14"/>
  <c r="D28" i="14"/>
  <c r="D24" i="14"/>
  <c r="C24" i="14"/>
  <c r="F15" i="14"/>
  <c r="F249" i="14" l="1"/>
  <c r="C525" i="14"/>
  <c r="F525" i="14"/>
  <c r="C185" i="14"/>
  <c r="C677" i="14"/>
  <c r="C486" i="14"/>
  <c r="C479" i="14" s="1"/>
  <c r="F479" i="14"/>
  <c r="H159" i="14"/>
  <c r="F228" i="14"/>
  <c r="D228" i="14"/>
  <c r="F668" i="14"/>
  <c r="F654" i="14" s="1"/>
  <c r="D668" i="14"/>
  <c r="D654" i="14" s="1"/>
  <c r="H28" i="14"/>
  <c r="H62" i="14"/>
  <c r="C668" i="14"/>
  <c r="F499" i="14"/>
  <c r="D499" i="14"/>
  <c r="C499" i="14"/>
  <c r="H515" i="14"/>
  <c r="E515" i="14"/>
  <c r="C326" i="14"/>
  <c r="H669" i="14"/>
  <c r="E669" i="14"/>
  <c r="H242" i="14"/>
  <c r="H393" i="14"/>
  <c r="C558" i="14"/>
  <c r="G669" i="14"/>
  <c r="G668" i="14" s="1"/>
  <c r="G358" i="14"/>
  <c r="E506" i="14"/>
  <c r="E142" i="14"/>
  <c r="E349" i="14"/>
  <c r="G506" i="14"/>
  <c r="H703" i="14"/>
  <c r="H506" i="14"/>
  <c r="G703" i="14"/>
  <c r="C386" i="14"/>
  <c r="C385" i="14" s="1"/>
  <c r="G142" i="14"/>
  <c r="E358" i="14"/>
  <c r="G486" i="14"/>
  <c r="E545" i="14"/>
  <c r="E497" i="14"/>
  <c r="E675" i="14"/>
  <c r="D497" i="14"/>
  <c r="C293" i="14"/>
  <c r="G393" i="14"/>
  <c r="H466" i="14"/>
  <c r="E534" i="14"/>
  <c r="E703" i="14"/>
  <c r="E685" i="14"/>
  <c r="H673" i="14"/>
  <c r="G509" i="14"/>
  <c r="C205" i="14"/>
  <c r="E513" i="14"/>
  <c r="C354" i="14"/>
  <c r="E389" i="14"/>
  <c r="E397" i="14"/>
  <c r="E396" i="14" s="1"/>
  <c r="E393" i="14"/>
  <c r="G494" i="14"/>
  <c r="E509" i="14"/>
  <c r="H509" i="14"/>
  <c r="E62" i="14"/>
  <c r="G320" i="14"/>
  <c r="E387" i="14"/>
  <c r="E320" i="14"/>
  <c r="E363" i="14"/>
  <c r="H358" i="14"/>
  <c r="H320" i="14"/>
  <c r="E314" i="14"/>
  <c r="E201" i="14"/>
  <c r="D142" i="14"/>
  <c r="E242" i="14"/>
  <c r="E257" i="14"/>
  <c r="H142" i="14"/>
  <c r="E28" i="14"/>
  <c r="C654" i="14" l="1"/>
  <c r="E668" i="14"/>
  <c r="H668" i="14"/>
  <c r="G639" i="14"/>
  <c r="G638" i="14" s="1"/>
  <c r="G637" i="14" s="1"/>
  <c r="G633" i="14" s="1"/>
  <c r="G631" i="14"/>
  <c r="G369" i="14"/>
  <c r="G747" i="14" l="1"/>
  <c r="G746" i="14" s="1"/>
  <c r="G745" i="14" s="1"/>
  <c r="H747" i="14"/>
  <c r="H746" i="14" s="1"/>
  <c r="H745" i="14" s="1"/>
  <c r="F747" i="14"/>
  <c r="F746" i="14" s="1"/>
  <c r="F745" i="14" s="1"/>
  <c r="D747" i="14"/>
  <c r="D746" i="14" s="1"/>
  <c r="D745" i="14" s="1"/>
  <c r="C747" i="14"/>
  <c r="C746" i="14" s="1"/>
  <c r="C745" i="14" s="1"/>
  <c r="G627" i="14"/>
  <c r="F627" i="14"/>
  <c r="C627" i="14"/>
  <c r="G625" i="14"/>
  <c r="D625" i="14"/>
  <c r="F625" i="14"/>
  <c r="C625" i="14"/>
  <c r="D468" i="14"/>
  <c r="D465" i="14" s="1"/>
  <c r="F468" i="14"/>
  <c r="F465" i="14" s="1"/>
  <c r="C468" i="14"/>
  <c r="C465" i="14" s="1"/>
  <c r="G470" i="14"/>
  <c r="E470" i="14"/>
  <c r="E747" i="14" l="1"/>
  <c r="E746" i="14" s="1"/>
  <c r="E745" i="14" s="1"/>
  <c r="E639" i="14"/>
  <c r="E638" i="14" s="1"/>
  <c r="E637" i="14" s="1"/>
  <c r="E633" i="14" s="1"/>
  <c r="D627" i="14"/>
  <c r="E627" i="14"/>
  <c r="H627" i="14"/>
  <c r="H470" i="14"/>
  <c r="H639" i="14" l="1"/>
  <c r="H638" i="14" s="1"/>
  <c r="H637" i="14" s="1"/>
  <c r="H633" i="14" s="1"/>
  <c r="H625" i="14"/>
  <c r="E625" i="14"/>
  <c r="D271" i="14" l="1"/>
  <c r="F272" i="14"/>
  <c r="F271" i="14" s="1"/>
  <c r="C272" i="14"/>
  <c r="C271" i="14" s="1"/>
  <c r="C269" i="14"/>
  <c r="C266" i="14" s="1"/>
  <c r="G272" i="14"/>
  <c r="G270" i="14"/>
  <c r="G269" i="14" s="1"/>
  <c r="G266" i="14" s="1"/>
  <c r="E270" i="14"/>
  <c r="F269" i="14"/>
  <c r="F266" i="14" s="1"/>
  <c r="D198" i="14"/>
  <c r="D185" i="14" s="1"/>
  <c r="G199" i="14"/>
  <c r="E199" i="14"/>
  <c r="H199" i="14" s="1"/>
  <c r="F170" i="14"/>
  <c r="C120" i="14"/>
  <c r="E109" i="14"/>
  <c r="E13" i="14"/>
  <c r="H13" i="14" s="1"/>
  <c r="H369" i="14" l="1"/>
  <c r="E369" i="14"/>
  <c r="G271" i="14"/>
  <c r="D269" i="14"/>
  <c r="D266" i="14" s="1"/>
  <c r="D120" i="14"/>
  <c r="E269" i="14"/>
  <c r="E266" i="14" s="1"/>
  <c r="H270" i="14"/>
  <c r="H269" i="14" s="1"/>
  <c r="H266" i="14" s="1"/>
  <c r="E272" i="14"/>
  <c r="G733" i="14"/>
  <c r="F733" i="14"/>
  <c r="G731" i="14"/>
  <c r="E731" i="14"/>
  <c r="H731" i="14" s="1"/>
  <c r="G730" i="14"/>
  <c r="E730" i="14"/>
  <c r="H730" i="14" s="1"/>
  <c r="G729" i="14"/>
  <c r="E729" i="14"/>
  <c r="H729" i="14" s="1"/>
  <c r="F728" i="14"/>
  <c r="F727" i="14" s="1"/>
  <c r="D728" i="14"/>
  <c r="D727" i="14" s="1"/>
  <c r="C728" i="14"/>
  <c r="C727" i="14" s="1"/>
  <c r="G726" i="14"/>
  <c r="G725" i="14" s="1"/>
  <c r="G724" i="14" s="1"/>
  <c r="E726" i="14"/>
  <c r="F725" i="14"/>
  <c r="F724" i="14" s="1"/>
  <c r="D725" i="14"/>
  <c r="D724" i="14" s="1"/>
  <c r="C725" i="14"/>
  <c r="C724" i="14" s="1"/>
  <c r="G723" i="14"/>
  <c r="G722" i="14" s="1"/>
  <c r="G721" i="14" s="1"/>
  <c r="G720" i="14" s="1"/>
  <c r="E723" i="14"/>
  <c r="H723" i="14" s="1"/>
  <c r="H722" i="14" s="1"/>
  <c r="H721" i="14" s="1"/>
  <c r="H720" i="14" s="1"/>
  <c r="F722" i="14"/>
  <c r="F721" i="14" s="1"/>
  <c r="F720" i="14" s="1"/>
  <c r="D722" i="14"/>
  <c r="D721" i="14" s="1"/>
  <c r="D720" i="14" s="1"/>
  <c r="C722" i="14"/>
  <c r="C721" i="14" s="1"/>
  <c r="C720" i="14" s="1"/>
  <c r="G711" i="14"/>
  <c r="G710" i="14" s="1"/>
  <c r="E711" i="14"/>
  <c r="E710" i="14" s="1"/>
  <c r="C645" i="14"/>
  <c r="C644" i="14" s="1"/>
  <c r="C643" i="14" s="1"/>
  <c r="C637" i="14"/>
  <c r="C633" i="14" s="1"/>
  <c r="G630" i="14"/>
  <c r="G629" i="14" s="1"/>
  <c r="E631" i="14"/>
  <c r="F630" i="14"/>
  <c r="F629" i="14" s="1"/>
  <c r="C630" i="14"/>
  <c r="C629" i="14" s="1"/>
  <c r="G624" i="14"/>
  <c r="G623" i="14" s="1"/>
  <c r="G622" i="14" s="1"/>
  <c r="D623" i="14"/>
  <c r="D622" i="14" s="1"/>
  <c r="F623" i="14"/>
  <c r="F622" i="14" s="1"/>
  <c r="C623" i="14"/>
  <c r="C622" i="14" s="1"/>
  <c r="F612" i="14"/>
  <c r="F611" i="14" s="1"/>
  <c r="C612" i="14"/>
  <c r="C611" i="14" s="1"/>
  <c r="G609" i="14"/>
  <c r="D608" i="14"/>
  <c r="D599" i="14" s="1"/>
  <c r="F608" i="14"/>
  <c r="F599" i="14" s="1"/>
  <c r="C608" i="14"/>
  <c r="C599" i="14" s="1"/>
  <c r="G605" i="14"/>
  <c r="G595" i="14"/>
  <c r="G592" i="14" s="1"/>
  <c r="F595" i="14"/>
  <c r="F592" i="14" s="1"/>
  <c r="C595" i="14"/>
  <c r="C592" i="14" s="1"/>
  <c r="C587" i="14"/>
  <c r="C586" i="14" s="1"/>
  <c r="F578" i="14"/>
  <c r="F577" i="14" s="1"/>
  <c r="C578" i="14"/>
  <c r="C577" i="14" s="1"/>
  <c r="G576" i="14"/>
  <c r="G575" i="14" s="1"/>
  <c r="G574" i="14" s="1"/>
  <c r="D576" i="14"/>
  <c r="D575" i="14" s="1"/>
  <c r="D574" i="14" s="1"/>
  <c r="F575" i="14"/>
  <c r="F574" i="14" s="1"/>
  <c r="F573" i="14" s="1"/>
  <c r="C575" i="14"/>
  <c r="C574" i="14" s="1"/>
  <c r="G570" i="14"/>
  <c r="F570" i="14"/>
  <c r="D570" i="14"/>
  <c r="G565" i="14"/>
  <c r="F565" i="14"/>
  <c r="G563" i="14"/>
  <c r="G562" i="14" s="1"/>
  <c r="E563" i="14"/>
  <c r="E562" i="14" s="1"/>
  <c r="F559" i="14"/>
  <c r="F553" i="14"/>
  <c r="D553" i="14"/>
  <c r="C553" i="14"/>
  <c r="G483" i="14"/>
  <c r="E483" i="14"/>
  <c r="G476" i="14"/>
  <c r="G475" i="14" s="1"/>
  <c r="D475" i="14"/>
  <c r="F475" i="14"/>
  <c r="C475" i="14"/>
  <c r="G474" i="14"/>
  <c r="E474" i="14"/>
  <c r="H474" i="14" s="1"/>
  <c r="G473" i="14"/>
  <c r="E473" i="14"/>
  <c r="F472" i="14"/>
  <c r="C472" i="14"/>
  <c r="G469" i="14"/>
  <c r="G461" i="14"/>
  <c r="E461" i="14"/>
  <c r="F460" i="14"/>
  <c r="C460" i="14"/>
  <c r="G402" i="14"/>
  <c r="E402" i="14"/>
  <c r="G391" i="14"/>
  <c r="G386" i="14" s="1"/>
  <c r="G385" i="14" s="1"/>
  <c r="F391" i="14"/>
  <c r="F386" i="14" s="1"/>
  <c r="F385" i="14" s="1"/>
  <c r="G379" i="14"/>
  <c r="G378" i="14" s="1"/>
  <c r="H379" i="14"/>
  <c r="H378" i="14" s="1"/>
  <c r="F379" i="14"/>
  <c r="F378" i="14" s="1"/>
  <c r="D379" i="14"/>
  <c r="D378" i="14" s="1"/>
  <c r="C379" i="14"/>
  <c r="C378" i="14" s="1"/>
  <c r="G376" i="14"/>
  <c r="G375" i="14" s="1"/>
  <c r="F376" i="14"/>
  <c r="F375" i="14" s="1"/>
  <c r="F374" i="14" s="1"/>
  <c r="C376" i="14"/>
  <c r="C375" i="14" s="1"/>
  <c r="G368" i="14"/>
  <c r="D368" i="14"/>
  <c r="F368" i="14"/>
  <c r="C368" i="14"/>
  <c r="G365" i="14"/>
  <c r="G361" i="14"/>
  <c r="F361" i="14"/>
  <c r="F355" i="14"/>
  <c r="G339" i="14"/>
  <c r="E339" i="14"/>
  <c r="F339" i="14"/>
  <c r="F326" i="14" s="1"/>
  <c r="G327" i="14"/>
  <c r="G316" i="14"/>
  <c r="G312" i="14"/>
  <c r="G302" i="14"/>
  <c r="E302" i="14"/>
  <c r="G300" i="14"/>
  <c r="F300" i="14"/>
  <c r="F293" i="14" s="1"/>
  <c r="G291" i="14"/>
  <c r="D291" i="14"/>
  <c r="F291" i="14"/>
  <c r="C291" i="14"/>
  <c r="G288" i="14"/>
  <c r="E288" i="14"/>
  <c r="H288" i="14" s="1"/>
  <c r="G287" i="14"/>
  <c r="E287" i="14"/>
  <c r="H287" i="14" s="1"/>
  <c r="G286" i="14"/>
  <c r="E286" i="14"/>
  <c r="H286" i="14" s="1"/>
  <c r="G285" i="14"/>
  <c r="E285" i="14"/>
  <c r="H285" i="14" s="1"/>
  <c r="F283" i="14"/>
  <c r="C283" i="14"/>
  <c r="G282" i="14"/>
  <c r="E282" i="14"/>
  <c r="H282" i="14" s="1"/>
  <c r="G281" i="14"/>
  <c r="E281" i="14"/>
  <c r="H281" i="14" s="1"/>
  <c r="F280" i="14"/>
  <c r="C280" i="14"/>
  <c r="G278" i="14"/>
  <c r="C278" i="14"/>
  <c r="C262" i="14"/>
  <c r="G261" i="14"/>
  <c r="G260" i="14" s="1"/>
  <c r="D261" i="14"/>
  <c r="D260" i="14" s="1"/>
  <c r="F260" i="14"/>
  <c r="F259" i="14" s="1"/>
  <c r="F227" i="14" s="1"/>
  <c r="F220" i="14" s="1"/>
  <c r="C260" i="14"/>
  <c r="G253" i="14"/>
  <c r="C253" i="14"/>
  <c r="C250" i="14"/>
  <c r="G240" i="14"/>
  <c r="E240" i="14"/>
  <c r="C240" i="14"/>
  <c r="C228" i="14" s="1"/>
  <c r="G217" i="14"/>
  <c r="G216" i="14" s="1"/>
  <c r="D217" i="14"/>
  <c r="D216" i="14" s="1"/>
  <c r="G214" i="14"/>
  <c r="F214" i="14"/>
  <c r="F213" i="14" s="1"/>
  <c r="C214" i="14"/>
  <c r="G208" i="14"/>
  <c r="F208" i="14"/>
  <c r="G206" i="14"/>
  <c r="D206" i="14"/>
  <c r="F206" i="14"/>
  <c r="G198" i="14"/>
  <c r="G179" i="14"/>
  <c r="G178" i="14" s="1"/>
  <c r="D179" i="14"/>
  <c r="D178" i="14" s="1"/>
  <c r="F179" i="14"/>
  <c r="F178" i="14" s="1"/>
  <c r="C179" i="14"/>
  <c r="C178" i="14" s="1"/>
  <c r="C170" i="14"/>
  <c r="G168" i="14"/>
  <c r="D168" i="14"/>
  <c r="D147" i="14" s="1"/>
  <c r="F168" i="14"/>
  <c r="F147" i="14" s="1"/>
  <c r="C168" i="14"/>
  <c r="C147" i="14" s="1"/>
  <c r="F145" i="14"/>
  <c r="C145" i="14"/>
  <c r="G138" i="14"/>
  <c r="G132" i="14"/>
  <c r="D132" i="14"/>
  <c r="F132" i="14"/>
  <c r="C132" i="14"/>
  <c r="F130" i="14"/>
  <c r="C130" i="14"/>
  <c r="G128" i="14"/>
  <c r="H128" i="14" s="1"/>
  <c r="C127" i="14"/>
  <c r="C116" i="14"/>
  <c r="D109" i="14"/>
  <c r="C109" i="14"/>
  <c r="G57" i="14"/>
  <c r="E57" i="14"/>
  <c r="F55" i="14"/>
  <c r="C55" i="14"/>
  <c r="F53" i="14"/>
  <c r="C53" i="14"/>
  <c r="G30" i="14"/>
  <c r="F30" i="14"/>
  <c r="F11" i="14" s="1"/>
  <c r="D30" i="14"/>
  <c r="C30" i="14"/>
  <c r="C11" i="14" s="1"/>
  <c r="G15" i="14"/>
  <c r="G13" i="14"/>
  <c r="C598" i="14" l="1"/>
  <c r="C249" i="14"/>
  <c r="F598" i="14"/>
  <c r="C573" i="14"/>
  <c r="G644" i="14"/>
  <c r="G643" i="14" s="1"/>
  <c r="C277" i="14"/>
  <c r="G680" i="14"/>
  <c r="G374" i="14"/>
  <c r="E401" i="14"/>
  <c r="E400" i="14" s="1"/>
  <c r="G401" i="14"/>
  <c r="G400" i="14" s="1"/>
  <c r="C374" i="14"/>
  <c r="E90" i="14"/>
  <c r="F277" i="14"/>
  <c r="H57" i="14"/>
  <c r="E15" i="14"/>
  <c r="H15" i="14"/>
  <c r="E30" i="14"/>
  <c r="H30" i="14"/>
  <c r="F32" i="14"/>
  <c r="F71" i="14"/>
  <c r="G90" i="14"/>
  <c r="G109" i="14"/>
  <c r="H109" i="14"/>
  <c r="G145" i="14"/>
  <c r="H145" i="14"/>
  <c r="G53" i="14"/>
  <c r="H58" i="14"/>
  <c r="G130" i="14"/>
  <c r="H130" i="14"/>
  <c r="H706" i="14"/>
  <c r="E706" i="14"/>
  <c r="G706" i="14"/>
  <c r="H605" i="14"/>
  <c r="E605" i="14"/>
  <c r="E171" i="14"/>
  <c r="E170" i="14" s="1"/>
  <c r="C478" i="14"/>
  <c r="G41" i="14"/>
  <c r="F558" i="14"/>
  <c r="E82" i="14"/>
  <c r="C126" i="14"/>
  <c r="E480" i="14"/>
  <c r="G587" i="14"/>
  <c r="E163" i="14"/>
  <c r="G82" i="14"/>
  <c r="E76" i="14"/>
  <c r="G76" i="14"/>
  <c r="E41" i="14"/>
  <c r="G163" i="14"/>
  <c r="G153" i="14"/>
  <c r="E153" i="14"/>
  <c r="E148" i="14"/>
  <c r="G148" i="14"/>
  <c r="G480" i="14"/>
  <c r="G479" i="14" s="1"/>
  <c r="E529" i="14"/>
  <c r="E525" i="14" s="1"/>
  <c r="H711" i="14"/>
  <c r="H710" i="14" s="1"/>
  <c r="G554" i="14"/>
  <c r="G553" i="14" s="1"/>
  <c r="H554" i="14"/>
  <c r="H553" i="14" s="1"/>
  <c r="E554" i="14"/>
  <c r="E553" i="14" s="1"/>
  <c r="G529" i="14"/>
  <c r="G525" i="14" s="1"/>
  <c r="G460" i="14"/>
  <c r="G500" i="14"/>
  <c r="G499" i="14" s="1"/>
  <c r="E500" i="14"/>
  <c r="E499" i="14" s="1"/>
  <c r="C32" i="14"/>
  <c r="G232" i="14"/>
  <c r="F354" i="14"/>
  <c r="G229" i="14"/>
  <c r="E308" i="14"/>
  <c r="G294" i="14"/>
  <c r="E334" i="14"/>
  <c r="G334" i="14"/>
  <c r="G341" i="14"/>
  <c r="E294" i="14"/>
  <c r="E341" i="14"/>
  <c r="G308" i="14"/>
  <c r="G12" i="14"/>
  <c r="G18" i="14"/>
  <c r="G24" i="14"/>
  <c r="H186" i="14"/>
  <c r="E186" i="14"/>
  <c r="G205" i="14"/>
  <c r="G171" i="14"/>
  <c r="G170" i="14" s="1"/>
  <c r="G186" i="14"/>
  <c r="G192" i="14"/>
  <c r="G559" i="14"/>
  <c r="G558" i="14" s="1"/>
  <c r="F205" i="14"/>
  <c r="F184" i="14" s="1"/>
  <c r="D262" i="14"/>
  <c r="D259" i="14" s="1"/>
  <c r="D227" i="14" s="1"/>
  <c r="D220" i="14" s="1"/>
  <c r="E250" i="14"/>
  <c r="G262" i="14"/>
  <c r="G259" i="14" s="1"/>
  <c r="G250" i="14"/>
  <c r="G249" i="14" s="1"/>
  <c r="G134" i="14"/>
  <c r="E111" i="14"/>
  <c r="G111" i="14"/>
  <c r="E72" i="14"/>
  <c r="G72" i="14"/>
  <c r="G33" i="14"/>
  <c r="E64" i="14"/>
  <c r="G64" i="14"/>
  <c r="E58" i="14"/>
  <c r="G58" i="14"/>
  <c r="G45" i="14"/>
  <c r="E45" i="14"/>
  <c r="E33" i="14"/>
  <c r="E24" i="14"/>
  <c r="H563" i="14"/>
  <c r="H562" i="14" s="1"/>
  <c r="H570" i="14"/>
  <c r="E570" i="14"/>
  <c r="F471" i="14"/>
  <c r="F459" i="14" s="1"/>
  <c r="H529" i="14"/>
  <c r="H525" i="14" s="1"/>
  <c r="G468" i="14"/>
  <c r="G465" i="14" s="1"/>
  <c r="H402" i="14"/>
  <c r="H483" i="14"/>
  <c r="E55" i="14"/>
  <c r="C585" i="14"/>
  <c r="D339" i="14"/>
  <c r="G472" i="14"/>
  <c r="G471" i="14" s="1"/>
  <c r="E722" i="14"/>
  <c r="E721" i="14" s="1"/>
  <c r="E720" i="14" s="1"/>
  <c r="G280" i="14"/>
  <c r="H355" i="14"/>
  <c r="E379" i="14"/>
  <c r="E378" i="14" s="1"/>
  <c r="E609" i="14"/>
  <c r="H609" i="14" s="1"/>
  <c r="H608" i="14" s="1"/>
  <c r="E192" i="14"/>
  <c r="E261" i="14"/>
  <c r="H261" i="14" s="1"/>
  <c r="H260" i="14" s="1"/>
  <c r="D630" i="14"/>
  <c r="D629" i="14" s="1"/>
  <c r="E145" i="14"/>
  <c r="C259" i="14"/>
  <c r="C227" i="14" s="1"/>
  <c r="D612" i="14"/>
  <c r="D611" i="14" s="1"/>
  <c r="D598" i="14" s="1"/>
  <c r="E271" i="14"/>
  <c r="E116" i="14"/>
  <c r="E120" i="14"/>
  <c r="G120" i="14"/>
  <c r="E130" i="14"/>
  <c r="E472" i="14"/>
  <c r="H473" i="14"/>
  <c r="H472" i="14" s="1"/>
  <c r="H240" i="14"/>
  <c r="E312" i="14"/>
  <c r="C471" i="14"/>
  <c r="C459" i="14" s="1"/>
  <c r="E680" i="14"/>
  <c r="F719" i="14"/>
  <c r="C71" i="14"/>
  <c r="D214" i="14"/>
  <c r="D213" i="14" s="1"/>
  <c r="G284" i="14"/>
  <c r="G283" i="14" s="1"/>
  <c r="E291" i="14"/>
  <c r="G351" i="14"/>
  <c r="D472" i="14"/>
  <c r="D471" i="14" s="1"/>
  <c r="E576" i="14"/>
  <c r="E575" i="14" s="1"/>
  <c r="E574" i="14" s="1"/>
  <c r="D283" i="14"/>
  <c r="E728" i="14"/>
  <c r="E727" i="14" s="1"/>
  <c r="H308" i="14"/>
  <c r="H376" i="14"/>
  <c r="H375" i="14" s="1"/>
  <c r="H374" i="14" s="1"/>
  <c r="D376" i="14"/>
  <c r="D375" i="14" s="1"/>
  <c r="D374" i="14" s="1"/>
  <c r="D460" i="14"/>
  <c r="D578" i="14"/>
  <c r="D577" i="14" s="1"/>
  <c r="D573" i="14" s="1"/>
  <c r="E612" i="14"/>
  <c r="E611" i="14" s="1"/>
  <c r="H733" i="14"/>
  <c r="E733" i="14"/>
  <c r="G55" i="14"/>
  <c r="E198" i="14"/>
  <c r="H208" i="14"/>
  <c r="E208" i="14"/>
  <c r="D116" i="14"/>
  <c r="G116" i="14"/>
  <c r="F126" i="14"/>
  <c r="H214" i="14"/>
  <c r="E214" i="14"/>
  <c r="H280" i="14"/>
  <c r="E327" i="14"/>
  <c r="E365" i="14"/>
  <c r="E469" i="14"/>
  <c r="E624" i="14"/>
  <c r="E623" i="14" s="1"/>
  <c r="E622" i="14" s="1"/>
  <c r="H726" i="14"/>
  <c r="H725" i="14" s="1"/>
  <c r="H724" i="14" s="1"/>
  <c r="E725" i="14"/>
  <c r="E724" i="14" s="1"/>
  <c r="D391" i="14"/>
  <c r="D386" i="14" s="1"/>
  <c r="D385" i="14" s="1"/>
  <c r="E391" i="14"/>
  <c r="E386" i="14" s="1"/>
  <c r="E385" i="14" s="1"/>
  <c r="C213" i="14"/>
  <c r="H284" i="14"/>
  <c r="H283" i="14" s="1"/>
  <c r="G728" i="14"/>
  <c r="G727" i="14" s="1"/>
  <c r="G719" i="14" s="1"/>
  <c r="D280" i="14"/>
  <c r="D277" i="14" s="1"/>
  <c r="D355" i="14"/>
  <c r="G578" i="14"/>
  <c r="G577" i="14" s="1"/>
  <c r="G573" i="14" s="1"/>
  <c r="G608" i="14"/>
  <c r="G599" i="14" s="1"/>
  <c r="G598" i="14" s="1"/>
  <c r="G213" i="14"/>
  <c r="G127" i="14"/>
  <c r="D53" i="14"/>
  <c r="E53" i="14"/>
  <c r="H351" i="14"/>
  <c r="E351" i="14"/>
  <c r="E300" i="14"/>
  <c r="H300" i="14"/>
  <c r="D55" i="14"/>
  <c r="D130" i="14"/>
  <c r="D145" i="14"/>
  <c r="D170" i="14"/>
  <c r="D208" i="14"/>
  <c r="D205" i="14" s="1"/>
  <c r="E278" i="14"/>
  <c r="E280" i="14"/>
  <c r="E284" i="14"/>
  <c r="E283" i="14" s="1"/>
  <c r="D300" i="14"/>
  <c r="D293" i="14" s="1"/>
  <c r="E316" i="14"/>
  <c r="E355" i="14"/>
  <c r="G355" i="14"/>
  <c r="G354" i="14" s="1"/>
  <c r="D361" i="14"/>
  <c r="H480" i="14"/>
  <c r="H302" i="14"/>
  <c r="H339" i="14"/>
  <c r="E460" i="14"/>
  <c r="H461" i="14"/>
  <c r="E127" i="14"/>
  <c r="E217" i="14"/>
  <c r="E216" i="14" s="1"/>
  <c r="D351" i="14"/>
  <c r="E476" i="14"/>
  <c r="E559" i="14"/>
  <c r="D559" i="14"/>
  <c r="E587" i="14"/>
  <c r="E586" i="14" s="1"/>
  <c r="D595" i="14"/>
  <c r="D592" i="14" s="1"/>
  <c r="D565" i="14"/>
  <c r="F585" i="14"/>
  <c r="G612" i="14"/>
  <c r="G611" i="14" s="1"/>
  <c r="E578" i="14"/>
  <c r="E577" i="14" s="1"/>
  <c r="H578" i="14"/>
  <c r="H577" i="14" s="1"/>
  <c r="E630" i="14"/>
  <c r="E629" i="14" s="1"/>
  <c r="H631" i="14"/>
  <c r="H630" i="14" s="1"/>
  <c r="H629" i="14" s="1"/>
  <c r="C719" i="14"/>
  <c r="H728" i="14"/>
  <c r="H727" i="14" s="1"/>
  <c r="D719" i="14"/>
  <c r="C10" i="14" l="1"/>
  <c r="G11" i="14"/>
  <c r="D184" i="14"/>
  <c r="G185" i="14"/>
  <c r="E185" i="14"/>
  <c r="F10" i="14"/>
  <c r="D645" i="14"/>
  <c r="D644" i="14" s="1"/>
  <c r="D643" i="14" s="1"/>
  <c r="E645" i="14"/>
  <c r="E644" i="14" s="1"/>
  <c r="E643" i="14" s="1"/>
  <c r="G677" i="14"/>
  <c r="G654" i="14" s="1"/>
  <c r="G277" i="14"/>
  <c r="H116" i="14"/>
  <c r="H41" i="14"/>
  <c r="H401" i="14"/>
  <c r="H400" i="14" s="1"/>
  <c r="H90" i="14"/>
  <c r="G228" i="14"/>
  <c r="G227" i="14" s="1"/>
  <c r="G220" i="14" s="1"/>
  <c r="E277" i="14"/>
  <c r="H55" i="14"/>
  <c r="H120" i="14"/>
  <c r="H111" i="14"/>
  <c r="H53" i="14"/>
  <c r="H64" i="14"/>
  <c r="H163" i="14"/>
  <c r="H76" i="14"/>
  <c r="E138" i="14"/>
  <c r="E134" i="14" s="1"/>
  <c r="H138" i="14"/>
  <c r="H134" i="14" s="1"/>
  <c r="H599" i="14"/>
  <c r="G586" i="14"/>
  <c r="G585" i="14" s="1"/>
  <c r="D326" i="14"/>
  <c r="D558" i="14"/>
  <c r="C220" i="14"/>
  <c r="C184" i="14" s="1"/>
  <c r="F276" i="14"/>
  <c r="E326" i="14"/>
  <c r="G326" i="14"/>
  <c r="H82" i="14"/>
  <c r="G147" i="14"/>
  <c r="G293" i="14"/>
  <c r="D126" i="14"/>
  <c r="E677" i="14"/>
  <c r="E654" i="14" s="1"/>
  <c r="D354" i="14"/>
  <c r="H148" i="14"/>
  <c r="H153" i="14"/>
  <c r="H500" i="14"/>
  <c r="H499" i="14" s="1"/>
  <c r="G478" i="14"/>
  <c r="H460" i="14"/>
  <c r="E293" i="14"/>
  <c r="D32" i="14"/>
  <c r="H262" i="14"/>
  <c r="H259" i="14" s="1"/>
  <c r="H294" i="14"/>
  <c r="H334" i="14"/>
  <c r="H341" i="14"/>
  <c r="H312" i="14"/>
  <c r="E262" i="14"/>
  <c r="H229" i="14"/>
  <c r="E229" i="14"/>
  <c r="H253" i="14"/>
  <c r="E253" i="14"/>
  <c r="E249" i="14" s="1"/>
  <c r="H24" i="14"/>
  <c r="H232" i="14"/>
  <c r="E232" i="14"/>
  <c r="E260" i="14"/>
  <c r="H250" i="14"/>
  <c r="H249" i="14" s="1"/>
  <c r="G32" i="14"/>
  <c r="E32" i="14"/>
  <c r="H72" i="14"/>
  <c r="H45" i="14"/>
  <c r="H33" i="14"/>
  <c r="H576" i="14"/>
  <c r="H575" i="14" s="1"/>
  <c r="H574" i="14" s="1"/>
  <c r="H573" i="14" s="1"/>
  <c r="H469" i="14"/>
  <c r="H468" i="14" s="1"/>
  <c r="H465" i="14" s="1"/>
  <c r="E468" i="14"/>
  <c r="E465" i="14" s="1"/>
  <c r="G459" i="14"/>
  <c r="H272" i="14"/>
  <c r="H271" i="14" s="1"/>
  <c r="E608" i="14"/>
  <c r="F478" i="14"/>
  <c r="E368" i="14"/>
  <c r="H291" i="14"/>
  <c r="E719" i="14"/>
  <c r="H624" i="14"/>
  <c r="H623" i="14" s="1"/>
  <c r="H622" i="14" s="1"/>
  <c r="H168" i="14"/>
  <c r="E168" i="14"/>
  <c r="E147" i="14" s="1"/>
  <c r="G126" i="14"/>
  <c r="H612" i="14"/>
  <c r="H611" i="14" s="1"/>
  <c r="C276" i="14"/>
  <c r="D459" i="14"/>
  <c r="D585" i="14"/>
  <c r="H391" i="14"/>
  <c r="H386" i="14" s="1"/>
  <c r="H385" i="14" s="1"/>
  <c r="H365" i="14"/>
  <c r="H719" i="14"/>
  <c r="H327" i="14"/>
  <c r="H198" i="14"/>
  <c r="H185" i="14" s="1"/>
  <c r="E376" i="14"/>
  <c r="E375" i="14" s="1"/>
  <c r="E374" i="14" s="1"/>
  <c r="G71" i="14"/>
  <c r="H132" i="14"/>
  <c r="E132" i="14"/>
  <c r="E573" i="14"/>
  <c r="H206" i="14"/>
  <c r="H205" i="14" s="1"/>
  <c r="E206" i="14"/>
  <c r="E205" i="14" s="1"/>
  <c r="H559" i="14"/>
  <c r="H217" i="14"/>
  <c r="E213" i="14"/>
  <c r="H127" i="14"/>
  <c r="H595" i="14"/>
  <c r="H592" i="14" s="1"/>
  <c r="E595" i="14"/>
  <c r="E592" i="14" s="1"/>
  <c r="H476" i="14"/>
  <c r="H475" i="14" s="1"/>
  <c r="H471" i="14" s="1"/>
  <c r="E475" i="14"/>
  <c r="E471" i="14" s="1"/>
  <c r="H316" i="14"/>
  <c r="H179" i="14"/>
  <c r="H178" i="14" s="1"/>
  <c r="E179" i="14"/>
  <c r="E178" i="14" s="1"/>
  <c r="H361" i="14"/>
  <c r="E361" i="14"/>
  <c r="E354" i="14" s="1"/>
  <c r="H278" i="14"/>
  <c r="H171" i="14"/>
  <c r="H565" i="14"/>
  <c r="E565" i="14"/>
  <c r="E558" i="14" s="1"/>
  <c r="C750" i="14" l="1"/>
  <c r="H598" i="14"/>
  <c r="G184" i="14"/>
  <c r="F750" i="14"/>
  <c r="G10" i="14"/>
  <c r="H216" i="14"/>
  <c r="H213" i="14" s="1"/>
  <c r="H680" i="14"/>
  <c r="H677" i="14" s="1"/>
  <c r="H654" i="14" s="1"/>
  <c r="G276" i="14"/>
  <c r="H228" i="14"/>
  <c r="H277" i="14"/>
  <c r="E228" i="14"/>
  <c r="E126" i="14"/>
  <c r="E18" i="14"/>
  <c r="H18" i="14"/>
  <c r="E599" i="14"/>
  <c r="E598" i="14" s="1"/>
  <c r="H558" i="14"/>
  <c r="H326" i="14"/>
  <c r="H147" i="14"/>
  <c r="H587" i="14"/>
  <c r="D276" i="14"/>
  <c r="D486" i="14"/>
  <c r="H293" i="14"/>
  <c r="H354" i="14"/>
  <c r="E276" i="14"/>
  <c r="E259" i="14"/>
  <c r="H126" i="14"/>
  <c r="H32" i="14"/>
  <c r="H459" i="14"/>
  <c r="H368" i="14"/>
  <c r="E459" i="14"/>
  <c r="H170" i="14"/>
  <c r="E585" i="14"/>
  <c r="G750" i="14" l="1"/>
  <c r="H276" i="14"/>
  <c r="H586" i="14"/>
  <c r="H585" i="14" s="1"/>
  <c r="H227" i="14"/>
  <c r="H220" i="14" s="1"/>
  <c r="H184" i="14" s="1"/>
  <c r="E227" i="14"/>
  <c r="E220" i="14" s="1"/>
  <c r="E184" i="14" s="1"/>
  <c r="H486" i="14"/>
  <c r="D494" i="14"/>
  <c r="H494" i="14"/>
  <c r="E494" i="14"/>
  <c r="H479" i="14" l="1"/>
  <c r="H478" i="14" s="1"/>
  <c r="D479" i="14"/>
  <c r="D478" i="14" s="1"/>
  <c r="E486" i="14"/>
  <c r="E479" i="14" s="1"/>
  <c r="E478" i="14" s="1"/>
  <c r="H12" i="14"/>
  <c r="H11" i="14" s="1"/>
  <c r="D12" i="14"/>
  <c r="D11" i="14" s="1"/>
  <c r="E12" i="14"/>
  <c r="E11" i="14" s="1"/>
  <c r="D71" i="14"/>
  <c r="D10" i="14" l="1"/>
  <c r="D750" i="14" s="1"/>
  <c r="H71" i="14"/>
  <c r="H10" i="14" s="1"/>
  <c r="H750" i="14" s="1"/>
  <c r="E71" i="14"/>
  <c r="E10" i="14" s="1"/>
  <c r="E750" i="14" s="1"/>
</calcChain>
</file>

<file path=xl/sharedStrings.xml><?xml version="1.0" encoding="utf-8"?>
<sst xmlns="http://schemas.openxmlformats.org/spreadsheetml/2006/main" count="1236" uniqueCount="442">
  <si>
    <t>Concepto</t>
  </si>
  <si>
    <t>Egreso</t>
  </si>
  <si>
    <t>Ampliaciones/</t>
  </si>
  <si>
    <t>Subejercicio   _x0007__x0007_</t>
  </si>
  <si>
    <t>Aprobado</t>
  </si>
  <si>
    <t>Reducciones</t>
  </si>
  <si>
    <t>Modificado</t>
  </si>
  <si>
    <t>Devengado</t>
  </si>
  <si>
    <t>Pagado</t>
  </si>
  <si>
    <t>_x0007__x0007_+</t>
  </si>
  <si>
    <t>(3=1+2)</t>
  </si>
  <si>
    <t>(6=3-4)     _x0007__x0007_+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</si>
  <si>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</si>
  <si>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</si>
  <si>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</si>
  <si>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</si>
  <si>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</si>
  <si>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</si>
  <si>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</si>
  <si>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</si>
  <si>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</si>
  <si>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</si>
  <si>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</si>
  <si>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</si>
  <si>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</si>
  <si>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</si>
  <si>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</si>
  <si>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</si>
  <si>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</si>
  <si>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TRANSFERENCIAS A LA SEGURIDAD SOCIAL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</si>
  <si>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</si>
  <si>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</si>
  <si>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</si>
  <si>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</si>
  <si>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</si>
  <si>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</si>
  <si>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</si>
  <si>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</si>
  <si>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</si>
  <si>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</si>
  <si>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</si>
  <si>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</si>
  <si>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</si>
  <si>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</si>
  <si>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</si>
  <si>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</si>
  <si>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</si>
  <si>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</si>
  <si>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</si>
  <si>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</si>
  <si>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</si>
  <si>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TRANSFERENCIAS AL RESTO DEL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</si>
  <si>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</si>
  <si>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</si>
  <si>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</si>
  <si>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</si>
  <si>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</si>
  <si>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</si>
  <si>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</si>
  <si>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</si>
  <si>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</si>
  <si>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ESTADO ANALITICO DEL EJERCICIO DEL PRESUPUESTO DE EGRESOS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</si>
  <si>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</si>
  <si>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</si>
  <si>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</si>
  <si>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</si>
  <si>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</si>
  <si>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</si>
  <si>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</si>
  <si>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</si>
  <si>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</si>
  <si>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</si>
  <si>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HONORARIOS ASIMILABLES A SALARIOS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</si>
  <si>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</si>
  <si>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</si>
  <si>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</si>
  <si>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</si>
  <si>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</si>
  <si>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</si>
  <si>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</si>
  <si>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</si>
  <si>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</si>
  <si>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</si>
  <si>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</si>
  <si>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</si>
  <si>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</si>
  <si>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</si>
  <si>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</si>
  <si>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</si>
  <si>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</si>
  <si>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</si>
  <si>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ESTÍMULOS</t>
  </si>
  <si>
    <t>2.1.1</t>
  </si>
  <si>
    <t>2.1.2</t>
  </si>
  <si>
    <t>2.1.4</t>
  </si>
  <si>
    <t>2.1.5</t>
  </si>
  <si>
    <t>2.1.6</t>
  </si>
  <si>
    <t>2.1.7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</si>
  <si>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</si>
  <si>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</si>
  <si>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</si>
  <si>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</si>
  <si>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</si>
  <si>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MATERIALES Y ÚTILES DE ENSEÑANZA</t>
  </si>
  <si>
    <t>2.2.1</t>
  </si>
  <si>
    <t>PRODUCTOS ALIMENTICIOS PARA PERSONAS</t>
  </si>
  <si>
    <t>2.4.1</t>
  </si>
  <si>
    <t>2.4.6</t>
  </si>
  <si>
    <t>2.4.9</t>
  </si>
  <si>
    <t>PRODUCTOS MINERALES NO METÁLICOS</t>
  </si>
  <si>
    <t>MATERIAL ELÉCTRICO Y ELECTRÓNICO</t>
  </si>
  <si>
    <t>OTROS MATERIALES Y ARTÍCULOS DE CONSTRUCCIÓN Y REPARACIÓN</t>
  </si>
  <si>
    <t>2.5.3</t>
  </si>
  <si>
    <t>2.5.5</t>
  </si>
  <si>
    <t>MEDICINAS Y PRODUCTOS FARMACÉUTICOS</t>
  </si>
  <si>
    <t>MATERIALES, ACCESORIOS Y SUMINISTROS DE LABORATORIO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</si>
  <si>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</si>
  <si>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</si>
  <si>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</si>
  <si>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</si>
  <si>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</si>
  <si>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</si>
  <si>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</si>
  <si>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</si>
  <si>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</si>
  <si>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</si>
  <si>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</si>
  <si>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</si>
  <si>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</si>
  <si>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</si>
  <si>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2.9.4</t>
  </si>
  <si>
    <t>2.9.6</t>
  </si>
  <si>
    <t>HERRAMIENTAS MENORES</t>
  </si>
  <si>
    <t>REFACCIONES Y ACCESORIOS MENORES DE EDIFICIOS</t>
  </si>
  <si>
    <t>REFACCIONES Y ACCESORIOS MENORES DE MOBILIARIO Y EQUIPO DE ADMINISTRACIÓN, EDUCACIONAL Y RECREATIVO</t>
  </si>
  <si>
    <t>REFACCIONES Y ACCESORIOS MENORES DE EQUIPO DE CÓMPUTO Y TECNOLOGÍAS DE LA INFORMACIÓN</t>
  </si>
  <si>
    <t>REFACCIONES Y ACCESORIOS MENORES DE EQUIPO DE TRANSPORTE</t>
  </si>
  <si>
    <t>3.1.1</t>
  </si>
  <si>
    <t>3.1.4</t>
  </si>
  <si>
    <t>3.1.9</t>
  </si>
  <si>
    <t>ENERGÍA ELÉCTRICA</t>
  </si>
  <si>
    <t>TELEFONÍA TRADICIONAL</t>
  </si>
  <si>
    <t>SERVICIOS INTEGRALES Y OTROS SERVICIOS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</si>
  <si>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</si>
  <si>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</si>
  <si>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</si>
  <si>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</si>
  <si>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</si>
  <si>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</si>
  <si>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</si>
  <si>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</si>
  <si>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</si>
  <si>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</si>
  <si>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</si>
  <si>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</si>
  <si>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</si>
  <si>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</si>
  <si>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</si>
  <si>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</si>
  <si>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</si>
  <si>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</si>
  <si>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</si>
  <si>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</si>
  <si>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</si>
  <si>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</si>
  <si>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</si>
  <si>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3.4.5</t>
  </si>
  <si>
    <t>SERVICIOS FINANCIEROS Y BANCARIOS</t>
  </si>
  <si>
    <t>SEGUROS DE BIENES PATRIMONIALES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</si>
  <si>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</si>
  <si>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</si>
  <si>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</si>
  <si>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</si>
  <si>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</si>
  <si>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</si>
  <si>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</si>
  <si>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</si>
  <si>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</si>
  <si>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</si>
  <si>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</si>
  <si>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</si>
  <si>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3.7.2</t>
  </si>
  <si>
    <t>3.7.5</t>
  </si>
  <si>
    <t>3.7.9</t>
  </si>
  <si>
    <t>PASAJES TERRESTRES</t>
  </si>
  <si>
    <t>VIÁTICOS EN EL PAÍS</t>
  </si>
  <si>
    <t>OTROS SERVICIOS DE TRASLADO Y HOSPEDAJE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</si>
  <si>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</si>
  <si>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</si>
  <si>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</si>
  <si>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</si>
  <si>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</si>
  <si>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</si>
  <si>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</si>
  <si>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</si>
  <si>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</si>
  <si>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</si>
  <si>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</si>
  <si>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</si>
  <si>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</si>
  <si>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</si>
  <si>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</si>
  <si>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4.1.3</t>
  </si>
  <si>
    <t>4.1.4</t>
  </si>
  <si>
    <t>4.1.5</t>
  </si>
  <si>
    <t>ASIGNACIONES PRESUPUESTARIAS A INSTANCIA DE LA MUJER</t>
  </si>
  <si>
    <t>ASIGNACIONES PRESUPUESTARIAS A ÓRGANOS AUTÓNOMOS</t>
  </si>
  <si>
    <t>TRANSFERENCIAS INTERNAS OTORGADAS A ENTIDADES PARAESTATALES NO EMPRESARIALES Y NO FINANCIERAS</t>
  </si>
  <si>
    <t>4.2.4</t>
  </si>
  <si>
    <t>4.3</t>
  </si>
  <si>
    <t>4.4.1</t>
  </si>
  <si>
    <t>4.4.2</t>
  </si>
  <si>
    <t>4.4.3</t>
  </si>
  <si>
    <t>4.4.5</t>
  </si>
  <si>
    <t>TRANSFERENCIAS OTORGADAS A ENTIDADES FEDERATIVAS Y MUNICIPIOS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</si>
  <si>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</si>
  <si>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</si>
  <si>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</si>
  <si>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</si>
  <si>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4.4.7</t>
  </si>
  <si>
    <t>4.4.7.1</t>
  </si>
  <si>
    <t>4.4.9</t>
  </si>
  <si>
    <t>AYUDAS SOCIALES A ENTIDADES DE INTERÉS PÚBLICO</t>
  </si>
  <si>
    <t>APOYO GESTION SOCIAL H. ASAMBLEA</t>
  </si>
  <si>
    <t>APOYO A COMUNIDADES</t>
  </si>
  <si>
    <t>4.7.1</t>
  </si>
  <si>
    <t>TRANSFERENCIAS POR OBLIGACIÓN DE LEY</t>
  </si>
  <si>
    <t>5.1.1</t>
  </si>
  <si>
    <t>5.1.5</t>
  </si>
  <si>
    <t>5.1.9</t>
  </si>
  <si>
    <t>MUEBLES DE OFICINA Y ESTANTERÍA</t>
  </si>
  <si>
    <t>EQUIPO DE CÓMPUTO Y DE TECNOLOGÍAS DE LA INFORMACIÓN</t>
  </si>
  <si>
    <t>5.2.1</t>
  </si>
  <si>
    <t>5.2.3</t>
  </si>
  <si>
    <t>5.2.9</t>
  </si>
  <si>
    <t>EQUIPOS Y APARATOS AUDIOVISUALES</t>
  </si>
  <si>
    <t>CÁMARAS FOTOGRÁFICAS Y DE VIDEO</t>
  </si>
  <si>
    <t>OTRO MOBILIARIO Y EQUIPO EDUCACIONAL Y RECREATIVO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</si>
  <si>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</si>
  <si>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</si>
  <si>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</si>
  <si>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</si>
  <si>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</si>
  <si>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</si>
  <si>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</si>
  <si>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</si>
  <si>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</si>
  <si>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</si>
  <si>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</si>
  <si>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</si>
  <si>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</si>
  <si>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</si>
  <si>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</si>
  <si>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</si>
  <si>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</si>
  <si>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</si>
  <si>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</si>
  <si>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</si>
  <si>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</si>
  <si>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</si>
  <si>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</si>
  <si>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</si>
  <si>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>INSTANCIA DE LA MUJER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</si>
  <si>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</si>
  <si>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</si>
  <si>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</si>
  <si>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</si>
  <si>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IMPUESTOS Y DERECHOS </t>
  </si>
  <si>
    <t xml:space="preserve">OTROS MOBILIARIOS Y EQUIPOS DE  ADMINISTRACIÓN </t>
  </si>
  <si>
    <t>2.6.3</t>
  </si>
  <si>
    <t xml:space="preserve">ADEUDOS DE LA ADMINISTRACION ANTERIOR </t>
  </si>
  <si>
    <t xml:space="preserve">DIETAS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</si>
  <si>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</si>
  <si>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</si>
  <si>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</si>
  <si>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 xml:space="preserve">DIVICION DE TERRENOS Y CONSTRUCCION DE OBRAS DE URBANIZACION </t>
  </si>
  <si>
    <t>6.1.7</t>
  </si>
  <si>
    <t>CONSTRUCCIÓN DE VÍAS DE COMUNICACIÓN EN PROCESO</t>
  </si>
  <si>
    <t xml:space="preserve">GASTOS DE ORDEN SOCIAL Y CULTURAL </t>
  </si>
  <si>
    <t xml:space="preserve">HONORARIOS ASIMILABLES A SALARIOS </t>
  </si>
  <si>
    <t>1.5.3</t>
  </si>
  <si>
    <t xml:space="preserve">PRESTACIONES Y HABERES DE RETIRO </t>
  </si>
  <si>
    <t>1.6</t>
  </si>
  <si>
    <t>1.6.1</t>
  </si>
  <si>
    <t xml:space="preserve">PREVENCIONES DE CARÁCTER LABORAL ECONOMICA Y DE SEGURIDAD SOCIAL </t>
  </si>
  <si>
    <t>PREVISIONES</t>
  </si>
  <si>
    <t>2.1.3</t>
  </si>
  <si>
    <t xml:space="preserve">MATERIAL ESTADISTICO Y GEOGRAFICO </t>
  </si>
  <si>
    <t>2.2.3</t>
  </si>
  <si>
    <t xml:space="preserve">UTENCILIOS PARA EL SERVICIO DE ALIMENTACION </t>
  </si>
  <si>
    <t>2.4.2</t>
  </si>
  <si>
    <t xml:space="preserve">CEMENTO Y PRODUCTOS DE CONCRETO </t>
  </si>
  <si>
    <t>2.4.3</t>
  </si>
  <si>
    <t xml:space="preserve">CAL, YESO Y PRODUCTOS DE YESO </t>
  </si>
  <si>
    <t>2.4.7</t>
  </si>
  <si>
    <t>2.4.8</t>
  </si>
  <si>
    <t xml:space="preserve">ARTICULOS METALICOS PARA LA CONSTRUCCION </t>
  </si>
  <si>
    <t xml:space="preserve">MATERIALES COMPLEMENTARIOS </t>
  </si>
  <si>
    <t xml:space="preserve">PRENDAS DE SEGURIDAD Y PROTECCION PERSONAL </t>
  </si>
  <si>
    <t>2.8</t>
  </si>
  <si>
    <t xml:space="preserve">PRENDAS DE PROTECCION PARA SEGURIDAD PUBLICA </t>
  </si>
  <si>
    <t>2.9.8</t>
  </si>
  <si>
    <t>REFACCIONES Y ACCESORIOS MENORES DE MAQUINARIA Y OTROS EQUIPOS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</si>
  <si>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</si>
  <si>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</si>
  <si>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</si>
  <si>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</si>
  <si>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</si>
  <si>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MOBILIARIO Y EQUIPO DE ADMÓN., EDUCACIONAL Y RECREATIVO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</si>
  <si>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</si>
  <si>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</si>
  <si>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</si>
  <si>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</si>
  <si>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3.7.8</t>
  </si>
  <si>
    <t>SERVICIOS INTEGRALES DE TRASLADO Y VIÁTICOS</t>
  </si>
  <si>
    <t>4.4.8</t>
  </si>
  <si>
    <t>AYUDAS POR DESASTRES NATURALES Y OTROS SINIESTROS</t>
  </si>
  <si>
    <t>4.5</t>
  </si>
  <si>
    <t>4.5.1</t>
  </si>
  <si>
    <t>PENSIONES Y JUBILACIONES</t>
  </si>
  <si>
    <t>PENSIONES</t>
  </si>
  <si>
    <t>4.5.2</t>
  </si>
  <si>
    <t xml:space="preserve">JUBILACIONES </t>
  </si>
  <si>
    <t>5.1.2</t>
  </si>
  <si>
    <t>MUEBLES, EXCEPTO DE OFICINA Y ESTANTERÍA</t>
  </si>
  <si>
    <t>5.6.6</t>
  </si>
  <si>
    <t>EQUIPOS DE GENERACIÓN ELÉCTRICA, APARATOS Y ACCESORIOS ELÉCTRICOS</t>
  </si>
  <si>
    <t>INSTALACIONES Y EQUIPAMIENTO EN CONSTRUCCIONES</t>
  </si>
  <si>
    <t>PREVISIONES DE CARÁCTER LABORAL, ECONÓMICA Y DE SEGURIDAD SOCIAL</t>
  </si>
  <si>
    <t>3</t>
  </si>
  <si>
    <t>3.9</t>
  </si>
  <si>
    <t xml:space="preserve">OTROS SERVICIOS GENERALES </t>
  </si>
  <si>
    <t xml:space="preserve">COMPENSACIONES </t>
  </si>
  <si>
    <t>ARTÍCULOS METÁLICOS PARA LA CONSTRUCCIÓN</t>
  </si>
  <si>
    <t>MATERIALES COMPLEMENTARIOS</t>
  </si>
  <si>
    <t>2.5.9</t>
  </si>
  <si>
    <t xml:space="preserve">OTROS PRODUCTOS QUIMICOS </t>
  </si>
  <si>
    <t>2.7</t>
  </si>
  <si>
    <t>2.8.1</t>
  </si>
  <si>
    <t xml:space="preserve">SUSTANCIAS Y MATERIALES EXPLOSIVOS </t>
  </si>
  <si>
    <t>2.9</t>
  </si>
  <si>
    <t>2.9.9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</si>
  <si>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</si>
  <si>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</si>
  <si>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</si>
  <si>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</si>
  <si>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 xml:space="preserve">      REFACCIONES Y ACCESORIOS MENORES DE EQUIPO DE CÓMPUTO Y TECNOLOGÍAS DE LA INFORMACIÓN</t>
  </si>
  <si>
    <t xml:space="preserve">      REFACCIONES Y ACCESORIOS MENORES OTROS BIENES MUEBLES</t>
  </si>
  <si>
    <t>3.1.7</t>
  </si>
  <si>
    <t>SERVICIOS DE ACCESO DE INTERNET, REDES Y PROCESAMIENTO DE INFORMACIÓN</t>
  </si>
  <si>
    <t>3.6</t>
  </si>
  <si>
    <t>5.2</t>
  </si>
  <si>
    <t>5.5</t>
  </si>
  <si>
    <t>5.5.1</t>
  </si>
  <si>
    <t>EQUIPO DE DEFENSA Y SEGURIDAD</t>
  </si>
  <si>
    <t xml:space="preserve">OTROS EQUIPOS </t>
  </si>
  <si>
    <t>2.1</t>
  </si>
  <si>
    <t>2.4</t>
  </si>
  <si>
    <t>CEMENTO Y PRODUCTOS DE CONCRETO</t>
  </si>
  <si>
    <t>4.4</t>
  </si>
  <si>
    <t xml:space="preserve">MATERIALES, UTILES DE IMPRESIÓN Y REPRODUCCION </t>
  </si>
  <si>
    <t>3.3</t>
  </si>
  <si>
    <t>1.5</t>
  </si>
  <si>
    <t>1.5.5</t>
  </si>
  <si>
    <t>APOYOS A LA CAPACITACIÓN DE LOS SERVIDORES PÚBLICOS</t>
  </si>
  <si>
    <t>1.7</t>
  </si>
  <si>
    <t xml:space="preserve">   ALIMENTOS Y UTENSILIOS</t>
  </si>
  <si>
    <t>UTENSILIOS PARA EL SERVICIO DE ALIMENTACIÓN</t>
  </si>
  <si>
    <t>3.4</t>
  </si>
  <si>
    <t>2</t>
  </si>
  <si>
    <t>2.2</t>
  </si>
  <si>
    <t>3.8</t>
  </si>
  <si>
    <t>MUNICIPIO DE MINERAL DE LA REFORMA, HGO.</t>
  </si>
  <si>
    <t xml:space="preserve">POR FUENTE DE FINANCIAMIENTO </t>
  </si>
  <si>
    <t>OTROS MOBILIARIOS Y EQUIPOS DE ADMINISTRACIÓN</t>
  </si>
  <si>
    <t>5.4</t>
  </si>
  <si>
    <t>5.4.2</t>
  </si>
  <si>
    <t>CARROCERÍAS Y REMOLQUES</t>
  </si>
  <si>
    <t>2.2.4</t>
  </si>
  <si>
    <t xml:space="preserve">BIENES DE CONSUMO 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</si>
  <si>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</si>
  <si>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</si>
  <si>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</si>
  <si>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</si>
  <si>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</si>
  <si>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</si>
  <si>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</si>
  <si>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 xml:space="preserve"> CÁMARAS FOTOGRÁFICAS Y DE VIDEO</t>
  </si>
  <si>
    <t>5.6</t>
  </si>
  <si>
    <t>5.4.9</t>
  </si>
  <si>
    <t>OTROS EQUIPOS DE TRANSPORTE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</si>
  <si>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</si>
  <si>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</si>
  <si>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</si>
  <si>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</si>
  <si>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</si>
  <si>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</si>
  <si>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</si>
  <si>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</si>
  <si>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</si>
  <si>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 xml:space="preserve">FONDO NACIONAL EMPRENDEDOR </t>
  </si>
  <si>
    <t xml:space="preserve">SERVICIOS GENERALES </t>
  </si>
  <si>
    <t xml:space="preserve">SERVICIOS PROFESIONALES CIENTIFICOS TECNICOS Y OTROS SERVICIOS </t>
  </si>
  <si>
    <t>5.1</t>
  </si>
  <si>
    <t xml:space="preserve">GASTOS DE FUNCIONAMIENTO </t>
  </si>
  <si>
    <t>5</t>
  </si>
  <si>
    <t xml:space="preserve">GASTOS Y OTRAS PERDIDAS </t>
  </si>
  <si>
    <t>DIVISIÓN DE TERRENOS Y CONSTRUCCIÓN DE  OBRAS DE URBANIZACIÓN</t>
  </si>
  <si>
    <t>3.4.7</t>
  </si>
  <si>
    <t xml:space="preserve">FLETES Y MANIOBRAS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</si>
  <si>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</si>
  <si>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</si>
  <si>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</si>
  <si>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</si>
  <si>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</si>
  <si>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</si>
  <si>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</si>
  <si>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SERVICIOS DE APOYO ADMINISTRATIVO </t>
  </si>
  <si>
    <t xml:space="preserve">FONDO DE COMPENSACION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</si>
  <si>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</si>
  <si>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</si>
  <si>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</si>
  <si>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</si>
  <si>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</si>
  <si>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</si>
  <si>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</si>
  <si>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>ISR 2019</t>
  </si>
  <si>
    <t>PROYECTO DE DESARROLLO REGIONAL</t>
  </si>
  <si>
    <t xml:space="preserve">CONSTRUCCION DE VIAS DE COMUNICACIÓN </t>
  </si>
  <si>
    <t>FOMENTO AGROPECUARIO 2019</t>
  </si>
  <si>
    <t xml:space="preserve">IMPUESTO ESPECIAL SOBRE PRODUCCION Y SERVICIOS (IEPS) </t>
  </si>
  <si>
    <t>DEL 01 ENERO AL 30 DE SEPTIEMBRE DEL 2019</t>
  </si>
  <si>
    <t>3.5.15</t>
  </si>
  <si>
    <t xml:space="preserve">MANTENIMIENTO Y CONSERVACION DE ESPACIOS PUBLICOS </t>
  </si>
  <si>
    <t>3.5.16</t>
  </si>
  <si>
    <t>REPARACION Y MANTENIMIENTO DE CALLES Y CAMINOS</t>
  </si>
  <si>
    <t>REHABILITACION DE TEATRO CHICOMENCATL</t>
  </si>
  <si>
    <t>3.5.18</t>
  </si>
  <si>
    <t>3.5.21</t>
  </si>
  <si>
    <t>ADQUISICION DE CONTINAS PARA LOCALES DEL MERCADO</t>
  </si>
  <si>
    <t>3.5.22</t>
  </si>
  <si>
    <t xml:space="preserve">REHABILITACION FACHADA PRESIDECIA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</si>
</sst>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\-#,##0.00\ "/>
    <numFmt numFmtId="165" formatCode="#,##0.000000000_ ;\-#,##0.000000000\ "/>
    <numFmt numFmtId="166" formatCode="#,##0.00000000"/>
    <numFmt numFmtId="167" formatCode="#,##0.00000000_ ;\-#,##0.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43" fontId="2" fillId="0" borderId="0" xfId="1" applyFont="1" applyFill="1"/>
    <xf numFmtId="49" fontId="2" fillId="0" borderId="0" xfId="1" applyNumberFormat="1" applyFont="1" applyFill="1" applyAlignment="1">
      <alignment horizontal="left"/>
    </xf>
    <xf numFmtId="4" fontId="2" fillId="0" borderId="0" xfId="1" applyNumberFormat="1" applyFont="1" applyFill="1"/>
    <xf numFmtId="164" fontId="3" fillId="0" borderId="0" xfId="1" applyNumberFormat="1" applyFont="1" applyFill="1"/>
    <xf numFmtId="43" fontId="2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0" xfId="0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43" fontId="6" fillId="0" borderId="0" xfId="0" applyNumberFormat="1" applyFont="1" applyFill="1"/>
    <xf numFmtId="4" fontId="2" fillId="0" borderId="0" xfId="0" applyNumberFormat="1" applyFont="1" applyFill="1"/>
    <xf numFmtId="4" fontId="3" fillId="0" borderId="0" xfId="1" applyNumberFormat="1" applyFont="1" applyFill="1"/>
    <xf numFmtId="4" fontId="3" fillId="0" borderId="0" xfId="0" applyNumberFormat="1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1" applyNumberFormat="1" applyFont="1" applyFill="1"/>
    <xf numFmtId="49" fontId="3" fillId="0" borderId="0" xfId="1" applyNumberFormat="1" applyFont="1" applyFill="1" applyAlignment="1">
      <alignment horizontal="left"/>
    </xf>
    <xf numFmtId="164" fontId="7" fillId="0" borderId="0" xfId="1" applyNumberFormat="1" applyFont="1" applyFill="1"/>
    <xf numFmtId="4" fontId="7" fillId="0" borderId="0" xfId="1" applyNumberFormat="1" applyFont="1" applyFill="1"/>
    <xf numFmtId="164" fontId="2" fillId="0" borderId="0" xfId="0" applyNumberFormat="1" applyFont="1" applyFill="1"/>
    <xf numFmtId="166" fontId="3" fillId="0" borderId="0" xfId="0" applyNumberFormat="1" applyFont="1" applyFill="1"/>
    <xf numFmtId="167" fontId="2" fillId="0" borderId="0" xfId="0" applyNumberFormat="1" applyFont="1" applyFill="1"/>
    <xf numFmtId="4" fontId="6" fillId="0" borderId="0" xfId="0" applyNumberFormat="1" applyFont="1" applyFill="1"/>
    <xf numFmtId="49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310966</xdr:colOff>
      <xdr:row>752</xdr:row>
      <xdr:rowOff>123825</xdr:rowOff>
    </xdr:from>
    <xdr:to>
      <xdr:col>7</xdr:col>
      <xdr:colOff>434232</xdr:colOff>
      <xdr:row>775</xdr:row>
      <xdr:rowOff>67795</xdr:rowOff>
    </xdr:to>
    <xdr:sp macro="" textlink="">
      <xdr:nvSpPr>
        <xdr:cNvPr id="4" name="3 CuadroTexto"/>
        <xdr:cNvSpPr txBox="1"/>
      </xdr:nvSpPr>
      <xdr:spPr>
        <a:xfrm>
          <a:off x="901516" y="83858100"/>
          <a:ext cx="10200716" cy="432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 </a:t>
          </a:r>
          <a:r>
            <a:rPr lang="es-MX" sz="1100"/>
            <a:t>                                                                                                              L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view="pageBreakPreview" zoomScaleNormal="100" zoomScaleSheetLayoutView="100" workbookViewId="0">
      <pane ySplit="8" topLeftCell="A9" activePane="bottomLeft" state="frozen"/>
      <selection activeCell="B26" sqref="B26"/>
      <selection pane="bottomLeft" activeCell="A5" sqref="A5"/>
    </sheetView>
  </sheetViews>
  <sheetFormatPr baseColWidth="10" defaultRowHeight="15" x14ac:dyDescent="0.25"/>
  <cols>
    <col min="1" max="1" width="8.85546875" style="9" customWidth="1"/>
    <col min="2" max="2" width="55.5703125" style="2" customWidth="1"/>
    <col min="3" max="3" width="20.140625" style="2" customWidth="1"/>
    <col min="4" max="4" width="14.7109375" style="2" customWidth="1"/>
    <col min="5" max="5" width="20.5703125" style="2" customWidth="1"/>
    <col min="6" max="6" width="20.28515625" style="2" customWidth="1"/>
    <col min="7" max="7" width="19.7109375" style="2" customWidth="1"/>
    <col min="8" max="8" width="18.5703125" style="2" customWidth="1"/>
    <col min="9" max="9" width="17.140625" style="2" bestFit="1" customWidth="1"/>
    <col min="10" max="10" width="19" style="2" bestFit="1" customWidth="1"/>
    <col min="11" max="16384" width="11.42578125" style="2"/>
  </cols>
  <sheetData>
    <row r="1" spans="1:10" x14ac:dyDescent="0.25">
      <c r="A1" s="41" t="s">
        <v>372</v>
      </c>
      <c r="B1" s="41"/>
      <c r="C1" s="41"/>
      <c r="D1" s="41"/>
      <c r="E1" s="41"/>
      <c r="F1" s="41"/>
      <c r="G1" s="41"/>
      <c r="H1" s="41"/>
    </row>
    <row r="2" spans="1:10" x14ac:dyDescent="0.25">
      <c r="A2" s="41" t="s">
        <v>61</v>
      </c>
      <c r="B2" s="41"/>
      <c r="C2" s="41"/>
      <c r="D2" s="41"/>
      <c r="E2" s="41"/>
      <c r="F2" s="41"/>
      <c r="G2" s="41"/>
      <c r="H2" s="41"/>
    </row>
    <row r="3" spans="1:10" x14ac:dyDescent="0.25">
      <c r="A3" s="42" t="s">
        <v>373</v>
      </c>
      <c r="B3" s="42"/>
      <c r="C3" s="42"/>
      <c r="D3" s="42"/>
      <c r="E3" s="42"/>
      <c r="F3" s="42"/>
      <c r="G3" s="42"/>
      <c r="H3" s="42"/>
    </row>
    <row r="4" spans="1:10" x14ac:dyDescent="0.25">
      <c r="A4" s="42" t="s">
        <v>431</v>
      </c>
      <c r="B4" s="42"/>
      <c r="C4" s="42"/>
      <c r="D4" s="42"/>
      <c r="E4" s="42"/>
      <c r="F4" s="42"/>
      <c r="G4" s="42"/>
      <c r="H4" s="42"/>
    </row>
    <row r="5" spans="1:10" ht="9.75" customHeight="1" x14ac:dyDescent="0.25">
      <c r="A5" s="27"/>
      <c r="B5" s="27"/>
      <c r="C5" s="27"/>
      <c r="D5" s="27"/>
      <c r="F5" s="27"/>
      <c r="G5" s="27"/>
      <c r="H5" s="27"/>
    </row>
    <row r="6" spans="1:10" ht="23.25" customHeight="1" x14ac:dyDescent="0.25">
      <c r="A6" s="27"/>
      <c r="B6" s="26" t="s">
        <v>0</v>
      </c>
      <c r="C6" s="26" t="s">
        <v>1</v>
      </c>
      <c r="D6" s="26" t="s">
        <v>2</v>
      </c>
      <c r="E6" s="26" t="s">
        <v>1</v>
      </c>
      <c r="F6" s="26" t="s">
        <v>1</v>
      </c>
      <c r="G6" s="26" t="s">
        <v>1</v>
      </c>
      <c r="H6" s="26" t="s">
        <v>3</v>
      </c>
    </row>
    <row r="7" spans="1:10" x14ac:dyDescent="0.25">
      <c r="A7" s="27"/>
      <c r="B7" s="26"/>
      <c r="C7" s="26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</row>
    <row r="8" spans="1:10" x14ac:dyDescent="0.25">
      <c r="A8" s="27"/>
      <c r="B8" s="26"/>
      <c r="C8" s="26">
        <v>-1</v>
      </c>
      <c r="D8" s="26">
        <v>-2</v>
      </c>
      <c r="E8" s="26" t="s">
        <v>10</v>
      </c>
      <c r="F8" s="26">
        <v>-4</v>
      </c>
      <c r="G8" s="26">
        <v>-5</v>
      </c>
      <c r="H8" s="26" t="s">
        <v>11</v>
      </c>
    </row>
    <row r="9" spans="1:10" ht="15.75" x14ac:dyDescent="0.25">
      <c r="A9" s="27"/>
      <c r="B9" s="26"/>
      <c r="C9" s="16"/>
      <c r="D9" s="24"/>
      <c r="E9" s="23"/>
      <c r="F9" s="24"/>
      <c r="G9" s="24"/>
      <c r="H9" s="26"/>
    </row>
    <row r="10" spans="1:10" s="17" customFormat="1" ht="15.75" x14ac:dyDescent="0.25">
      <c r="A10" s="14" t="s">
        <v>38</v>
      </c>
      <c r="B10" s="15"/>
      <c r="C10" s="16">
        <f>+C11+C32+C71+C126+C147+C170+C178+C181</f>
        <v>138813539</v>
      </c>
      <c r="D10" s="16">
        <f t="shared" ref="D10" si="0">+D11+D32+D71+D126+D147+D170+D178+D181</f>
        <v>0</v>
      </c>
      <c r="E10" s="16">
        <f>+E11+E32+E71+E126+E147+E170+E178+E181</f>
        <v>138813539</v>
      </c>
      <c r="F10" s="16">
        <f>+F11+F32+F71+F126+F147+F170+F178+F181</f>
        <v>133447459.27</v>
      </c>
      <c r="G10" s="16">
        <f>+G11+G32+G71+G126+G147+G170+G178+G181</f>
        <v>133447459.27</v>
      </c>
      <c r="H10" s="16">
        <f>+H11+H32+H71+H126+H147+H170+H178+H181</f>
        <v>5366079.7300000004</v>
      </c>
      <c r="I10" s="28"/>
      <c r="J10" s="18"/>
    </row>
    <row r="11" spans="1:10" x14ac:dyDescent="0.25">
      <c r="A11" s="5">
        <v>1</v>
      </c>
      <c r="B11" s="4" t="s">
        <v>12</v>
      </c>
      <c r="C11" s="6">
        <f>+C12+C15+C18+C24+C30+C28</f>
        <v>40803713.240000002</v>
      </c>
      <c r="D11" s="6">
        <f t="shared" ref="D11:E11" si="1">+D12+D15+D18+D24+D30+D28</f>
        <v>0</v>
      </c>
      <c r="E11" s="6">
        <f t="shared" si="1"/>
        <v>40803713.240000002</v>
      </c>
      <c r="F11" s="6">
        <f>+F12+F15+F18+F24+F30+F28</f>
        <v>22774085.629999999</v>
      </c>
      <c r="G11" s="6">
        <f>+G12+G15+G18+G24+G30+G28</f>
        <v>22774085.629999999</v>
      </c>
      <c r="H11" s="6">
        <f>+H12+H15+H18+H24+H30+H28</f>
        <v>18029627.609999999</v>
      </c>
      <c r="I11" s="28"/>
      <c r="J11" s="12"/>
    </row>
    <row r="12" spans="1:10" s="3" customFormat="1" x14ac:dyDescent="0.25">
      <c r="A12" s="1">
        <v>1.1000000000000001</v>
      </c>
      <c r="B12" s="3" t="s">
        <v>39</v>
      </c>
      <c r="C12" s="13">
        <f>+C13+C14</f>
        <v>8109172.4000000004</v>
      </c>
      <c r="D12" s="13">
        <f t="shared" ref="D12:G12" si="2">+D13+D14</f>
        <v>0</v>
      </c>
      <c r="E12" s="13">
        <f t="shared" si="2"/>
        <v>8109172.4000000004</v>
      </c>
      <c r="F12" s="13">
        <f>+F13+F14</f>
        <v>3896389</v>
      </c>
      <c r="G12" s="13">
        <f t="shared" si="2"/>
        <v>3896389</v>
      </c>
      <c r="H12" s="13">
        <f>+H13+H14</f>
        <v>4212783.4000000004</v>
      </c>
      <c r="I12" s="28"/>
    </row>
    <row r="13" spans="1:10" x14ac:dyDescent="0.25">
      <c r="A13" s="10" t="s">
        <v>67</v>
      </c>
      <c r="B13" s="2" t="s">
        <v>68</v>
      </c>
      <c r="C13" s="7">
        <v>0</v>
      </c>
      <c r="D13" s="7">
        <v>0</v>
      </c>
      <c r="E13" s="7">
        <f>+C13+D13</f>
        <v>0</v>
      </c>
      <c r="F13" s="7">
        <v>0</v>
      </c>
      <c r="G13" s="7">
        <f>+F13</f>
        <v>0</v>
      </c>
      <c r="H13" s="7">
        <f>+E13-F13</f>
        <v>0</v>
      </c>
      <c r="I13" s="28"/>
    </row>
    <row r="14" spans="1:10" x14ac:dyDescent="0.25">
      <c r="A14" s="10" t="s">
        <v>69</v>
      </c>
      <c r="B14" s="2" t="s">
        <v>70</v>
      </c>
      <c r="C14" s="7">
        <v>8109172.4000000004</v>
      </c>
      <c r="D14" s="7">
        <v>0</v>
      </c>
      <c r="E14" s="7">
        <f>+C14+D14</f>
        <v>8109172.4000000004</v>
      </c>
      <c r="F14" s="7">
        <v>3896389</v>
      </c>
      <c r="G14" s="7">
        <f>+F14</f>
        <v>3896389</v>
      </c>
      <c r="H14" s="7">
        <f>+E14-F14</f>
        <v>4212783.4000000004</v>
      </c>
      <c r="I14" s="28"/>
    </row>
    <row r="15" spans="1:10" s="3" customFormat="1" x14ac:dyDescent="0.25">
      <c r="A15" s="1">
        <v>1.2</v>
      </c>
      <c r="B15" s="3" t="s">
        <v>40</v>
      </c>
      <c r="C15" s="13">
        <f>+C17+C16</f>
        <v>29665792.800000001</v>
      </c>
      <c r="D15" s="13">
        <f t="shared" ref="D15:H15" si="3">+D17+D16</f>
        <v>0</v>
      </c>
      <c r="E15" s="13">
        <f t="shared" si="3"/>
        <v>29665792.800000001</v>
      </c>
      <c r="F15" s="13">
        <f t="shared" si="3"/>
        <v>14636122.27</v>
      </c>
      <c r="G15" s="13">
        <f t="shared" si="3"/>
        <v>14636122.27</v>
      </c>
      <c r="H15" s="13">
        <f t="shared" si="3"/>
        <v>15029670.530000001</v>
      </c>
      <c r="I15" s="28"/>
    </row>
    <row r="16" spans="1:10" x14ac:dyDescent="0.25">
      <c r="A16" s="10" t="s">
        <v>71</v>
      </c>
      <c r="B16" s="2" t="s">
        <v>279</v>
      </c>
      <c r="C16" s="7">
        <v>0</v>
      </c>
      <c r="D16" s="7">
        <v>0</v>
      </c>
      <c r="E16" s="7">
        <f>+C16+D16</f>
        <v>0</v>
      </c>
      <c r="F16" s="7">
        <v>0</v>
      </c>
      <c r="G16" s="7">
        <f>+F16</f>
        <v>0</v>
      </c>
      <c r="H16" s="7">
        <f>+E16-F16</f>
        <v>0</v>
      </c>
      <c r="I16" s="28"/>
    </row>
    <row r="17" spans="1:9" x14ac:dyDescent="0.25">
      <c r="A17" s="10" t="s">
        <v>73</v>
      </c>
      <c r="B17" s="2" t="s">
        <v>74</v>
      </c>
      <c r="C17" s="7">
        <v>29665792.800000001</v>
      </c>
      <c r="D17" s="7">
        <v>0</v>
      </c>
      <c r="E17" s="7">
        <f>+C17+D17</f>
        <v>29665792.800000001</v>
      </c>
      <c r="F17" s="7">
        <v>14636122.27</v>
      </c>
      <c r="G17" s="7">
        <f>+F17</f>
        <v>14636122.27</v>
      </c>
      <c r="H17" s="7">
        <f>+E17-F17</f>
        <v>15029670.530000001</v>
      </c>
      <c r="I17" s="28"/>
    </row>
    <row r="18" spans="1:9" s="3" customFormat="1" x14ac:dyDescent="0.25">
      <c r="A18" s="1">
        <v>1.3</v>
      </c>
      <c r="B18" s="3" t="s">
        <v>13</v>
      </c>
      <c r="C18" s="13">
        <f>+C19+C22+C23</f>
        <v>1728748.04</v>
      </c>
      <c r="D18" s="13">
        <f t="shared" ref="D18:H18" si="4">+D19+D22+D23</f>
        <v>0</v>
      </c>
      <c r="E18" s="13">
        <f t="shared" si="4"/>
        <v>1728748.04</v>
      </c>
      <c r="F18" s="13">
        <f t="shared" si="4"/>
        <v>854754.07</v>
      </c>
      <c r="G18" s="13">
        <f t="shared" si="4"/>
        <v>854754.07</v>
      </c>
      <c r="H18" s="13">
        <f t="shared" si="4"/>
        <v>873993.97</v>
      </c>
      <c r="I18" s="28"/>
    </row>
    <row r="19" spans="1:9" x14ac:dyDescent="0.25">
      <c r="A19" s="10" t="s">
        <v>75</v>
      </c>
      <c r="B19" s="2" t="s">
        <v>76</v>
      </c>
      <c r="C19" s="7">
        <f>+C20+C21</f>
        <v>1710301.7</v>
      </c>
      <c r="D19" s="7">
        <f t="shared" ref="D19:G19" si="5">+D20+D21</f>
        <v>0</v>
      </c>
      <c r="E19" s="7">
        <f t="shared" si="5"/>
        <v>1710301.7</v>
      </c>
      <c r="F19" s="7">
        <f t="shared" si="5"/>
        <v>102537</v>
      </c>
      <c r="G19" s="7">
        <f t="shared" si="5"/>
        <v>102537</v>
      </c>
      <c r="H19" s="7">
        <f>+E19-F19</f>
        <v>1607764.7</v>
      </c>
      <c r="I19" s="28"/>
    </row>
    <row r="20" spans="1:9" x14ac:dyDescent="0.25">
      <c r="A20" s="10" t="s">
        <v>79</v>
      </c>
      <c r="B20" s="2" t="s">
        <v>77</v>
      </c>
      <c r="C20" s="7">
        <v>1710301.7</v>
      </c>
      <c r="D20" s="7">
        <v>0</v>
      </c>
      <c r="E20" s="7">
        <f>+C20+D20</f>
        <v>1710301.7</v>
      </c>
      <c r="F20" s="7">
        <v>102537</v>
      </c>
      <c r="G20" s="7">
        <f>+F20</f>
        <v>102537</v>
      </c>
      <c r="H20" s="7">
        <f>+E20-F20</f>
        <v>1607764.7</v>
      </c>
      <c r="I20" s="28"/>
    </row>
    <row r="21" spans="1:9" x14ac:dyDescent="0.25">
      <c r="A21" s="10" t="s">
        <v>80</v>
      </c>
      <c r="B21" s="2" t="s">
        <v>272</v>
      </c>
      <c r="C21" s="7">
        <v>0</v>
      </c>
      <c r="D21" s="7">
        <v>0</v>
      </c>
      <c r="E21" s="7">
        <f>+C21+D21</f>
        <v>0</v>
      </c>
      <c r="F21" s="7">
        <v>0</v>
      </c>
      <c r="G21" s="7">
        <f>+F21</f>
        <v>0</v>
      </c>
      <c r="H21" s="7">
        <f>+E21-F21</f>
        <v>0</v>
      </c>
      <c r="I21" s="28"/>
    </row>
    <row r="22" spans="1:9" x14ac:dyDescent="0.25">
      <c r="A22" s="10" t="s">
        <v>81</v>
      </c>
      <c r="B22" s="2" t="s">
        <v>82</v>
      </c>
      <c r="C22" s="7">
        <v>18446.34</v>
      </c>
      <c r="D22" s="7">
        <v>0</v>
      </c>
      <c r="E22" s="7">
        <f t="shared" ref="E22" si="6">+C22+D22</f>
        <v>18446.34</v>
      </c>
      <c r="F22" s="7">
        <v>752217.07</v>
      </c>
      <c r="G22" s="7">
        <f t="shared" ref="G22" si="7">+F22</f>
        <v>752217.07</v>
      </c>
      <c r="H22" s="7">
        <f t="shared" ref="H22" si="8">+E22-F22</f>
        <v>-733770.73</v>
      </c>
      <c r="I22" s="28"/>
    </row>
    <row r="23" spans="1:9" x14ac:dyDescent="0.25">
      <c r="A23" s="10" t="s">
        <v>83</v>
      </c>
      <c r="B23" s="2" t="s">
        <v>84</v>
      </c>
      <c r="C23" s="7">
        <v>0</v>
      </c>
      <c r="D23" s="7">
        <v>0</v>
      </c>
      <c r="E23" s="7">
        <f>+C23+D23</f>
        <v>0</v>
      </c>
      <c r="F23" s="7">
        <v>0</v>
      </c>
      <c r="G23" s="7">
        <f>+F23</f>
        <v>0</v>
      </c>
      <c r="H23" s="7">
        <f>+E23-F23</f>
        <v>0</v>
      </c>
      <c r="I23" s="28"/>
    </row>
    <row r="24" spans="1:9" s="3" customFormat="1" x14ac:dyDescent="0.25">
      <c r="A24" s="1">
        <v>1.5</v>
      </c>
      <c r="B24" s="3" t="s">
        <v>15</v>
      </c>
      <c r="C24" s="13">
        <f>+C25+C27+C26</f>
        <v>1300000</v>
      </c>
      <c r="D24" s="13">
        <f t="shared" ref="D24:H24" si="9">+D25+D27+D26</f>
        <v>0</v>
      </c>
      <c r="E24" s="13">
        <f t="shared" si="9"/>
        <v>1300000</v>
      </c>
      <c r="F24" s="13">
        <f>+F25+F27+F26</f>
        <v>3386820.29</v>
      </c>
      <c r="G24" s="13">
        <f t="shared" si="9"/>
        <v>3386820.29</v>
      </c>
      <c r="H24" s="13">
        <f t="shared" si="9"/>
        <v>-2086820.29</v>
      </c>
      <c r="I24" s="28"/>
    </row>
    <row r="25" spans="1:9" x14ac:dyDescent="0.25">
      <c r="A25" s="10" t="s">
        <v>87</v>
      </c>
      <c r="B25" s="2" t="s">
        <v>88</v>
      </c>
      <c r="C25" s="7">
        <v>776000</v>
      </c>
      <c r="D25" s="7">
        <v>0</v>
      </c>
      <c r="E25" s="7">
        <f t="shared" ref="E25:E27" si="10">+C25+D25</f>
        <v>776000</v>
      </c>
      <c r="F25" s="7">
        <v>3250795.29</v>
      </c>
      <c r="G25" s="7">
        <f t="shared" ref="G25:G27" si="11">+F25</f>
        <v>3250795.29</v>
      </c>
      <c r="H25" s="7">
        <f t="shared" ref="H25:H27" si="12">+E25-F25</f>
        <v>-2474795.29</v>
      </c>
      <c r="I25" s="28"/>
    </row>
    <row r="26" spans="1:9" x14ac:dyDescent="0.25">
      <c r="A26" s="10" t="s">
        <v>280</v>
      </c>
      <c r="B26" s="2" t="s">
        <v>281</v>
      </c>
      <c r="C26" s="7">
        <v>0</v>
      </c>
      <c r="D26" s="7">
        <v>0</v>
      </c>
      <c r="E26" s="7">
        <f t="shared" si="10"/>
        <v>0</v>
      </c>
      <c r="F26" s="7">
        <v>0</v>
      </c>
      <c r="G26" s="7">
        <f t="shared" si="11"/>
        <v>0</v>
      </c>
      <c r="H26" s="7">
        <f t="shared" si="12"/>
        <v>0</v>
      </c>
      <c r="I26" s="28"/>
    </row>
    <row r="27" spans="1:9" x14ac:dyDescent="0.25">
      <c r="A27" s="10" t="s">
        <v>89</v>
      </c>
      <c r="B27" s="2" t="s">
        <v>15</v>
      </c>
      <c r="C27" s="7">
        <v>524000</v>
      </c>
      <c r="D27" s="7">
        <v>0</v>
      </c>
      <c r="E27" s="7">
        <f t="shared" si="10"/>
        <v>524000</v>
      </c>
      <c r="F27" s="7">
        <v>136025</v>
      </c>
      <c r="G27" s="7">
        <f t="shared" si="11"/>
        <v>136025</v>
      </c>
      <c r="H27" s="7">
        <f t="shared" si="12"/>
        <v>387975</v>
      </c>
      <c r="I27" s="28"/>
    </row>
    <row r="28" spans="1:9" s="3" customFormat="1" x14ac:dyDescent="0.25">
      <c r="A28" s="1" t="s">
        <v>282</v>
      </c>
      <c r="B28" s="3" t="s">
        <v>285</v>
      </c>
      <c r="C28" s="13">
        <f>+C29</f>
        <v>0</v>
      </c>
      <c r="D28" s="13">
        <f t="shared" ref="C28:H30" si="13">+D29</f>
        <v>0</v>
      </c>
      <c r="E28" s="13">
        <f>+E29</f>
        <v>0</v>
      </c>
      <c r="F28" s="13">
        <f t="shared" si="13"/>
        <v>0</v>
      </c>
      <c r="G28" s="13">
        <f t="shared" si="13"/>
        <v>0</v>
      </c>
      <c r="H28" s="13">
        <f t="shared" si="13"/>
        <v>0</v>
      </c>
      <c r="I28" s="28"/>
    </row>
    <row r="29" spans="1:9" x14ac:dyDescent="0.25">
      <c r="A29" s="10" t="s">
        <v>283</v>
      </c>
      <c r="B29" s="2" t="s">
        <v>284</v>
      </c>
      <c r="C29" s="7">
        <v>0</v>
      </c>
      <c r="D29" s="7">
        <v>0</v>
      </c>
      <c r="E29" s="7">
        <f>+C29+D29</f>
        <v>0</v>
      </c>
      <c r="F29" s="7">
        <v>0</v>
      </c>
      <c r="G29" s="7">
        <f>+F29</f>
        <v>0</v>
      </c>
      <c r="H29" s="7">
        <f>+E29-F29</f>
        <v>0</v>
      </c>
      <c r="I29" s="28"/>
    </row>
    <row r="30" spans="1:9" s="3" customFormat="1" x14ac:dyDescent="0.25">
      <c r="A30" s="1">
        <v>1.7</v>
      </c>
      <c r="B30" s="3" t="s">
        <v>16</v>
      </c>
      <c r="C30" s="13">
        <f t="shared" si="13"/>
        <v>0</v>
      </c>
      <c r="D30" s="13">
        <f t="shared" si="13"/>
        <v>0</v>
      </c>
      <c r="E30" s="13">
        <f>+E31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28"/>
    </row>
    <row r="31" spans="1:9" x14ac:dyDescent="0.25">
      <c r="A31" s="10" t="s">
        <v>90</v>
      </c>
      <c r="B31" s="2" t="s">
        <v>91</v>
      </c>
      <c r="C31" s="7">
        <v>0</v>
      </c>
      <c r="D31" s="7">
        <v>0</v>
      </c>
      <c r="E31" s="7">
        <f>+C31+D31</f>
        <v>0</v>
      </c>
      <c r="F31" s="7">
        <v>0</v>
      </c>
      <c r="G31" s="7">
        <f>+F31</f>
        <v>0</v>
      </c>
      <c r="H31" s="7">
        <f>+E31-F31</f>
        <v>0</v>
      </c>
      <c r="I31" s="28"/>
    </row>
    <row r="32" spans="1:9" s="3" customFormat="1" x14ac:dyDescent="0.25">
      <c r="A32" s="5">
        <v>2</v>
      </c>
      <c r="B32" s="4" t="s">
        <v>17</v>
      </c>
      <c r="C32" s="6">
        <f>+C33+C41+C45+C53+C55+C58+C64+C62</f>
        <v>19616200</v>
      </c>
      <c r="D32" s="6">
        <f t="shared" ref="D32:H32" si="14">+D33+D41+D45+D53+D55+D58+D64+D62</f>
        <v>0</v>
      </c>
      <c r="E32" s="6">
        <f t="shared" si="14"/>
        <v>19616200</v>
      </c>
      <c r="F32" s="6">
        <f>+F33+F41+F45+F53+F55+F58+F64+F62</f>
        <v>22714048.02</v>
      </c>
      <c r="G32" s="6">
        <f t="shared" si="14"/>
        <v>22714048.02</v>
      </c>
      <c r="H32" s="6">
        <f t="shared" si="14"/>
        <v>-3097848.0199999996</v>
      </c>
      <c r="I32" s="28"/>
    </row>
    <row r="33" spans="1:9" s="3" customFormat="1" x14ac:dyDescent="0.25">
      <c r="A33" s="22">
        <v>2.1</v>
      </c>
      <c r="B33" s="3" t="s">
        <v>63</v>
      </c>
      <c r="C33" s="13">
        <f>+C34+C35+C37+C38+C39+C40+C36</f>
        <v>2570000</v>
      </c>
      <c r="D33" s="13">
        <f t="shared" ref="D33:H33" si="15">+D34+D35+D37+D38+D39+D40+D36</f>
        <v>0</v>
      </c>
      <c r="E33" s="13">
        <f t="shared" si="15"/>
        <v>2570000</v>
      </c>
      <c r="F33" s="13">
        <f t="shared" si="15"/>
        <v>5460356.8099999996</v>
      </c>
      <c r="G33" s="13">
        <f t="shared" si="15"/>
        <v>5460356.8099999996</v>
      </c>
      <c r="H33" s="13">
        <f t="shared" si="15"/>
        <v>-2890356.8099999996</v>
      </c>
      <c r="I33" s="28"/>
    </row>
    <row r="34" spans="1:9" x14ac:dyDescent="0.25">
      <c r="A34" s="10" t="s">
        <v>92</v>
      </c>
      <c r="B34" s="2" t="s">
        <v>98</v>
      </c>
      <c r="C34" s="7">
        <v>1400000</v>
      </c>
      <c r="D34" s="7">
        <v>0</v>
      </c>
      <c r="E34" s="7">
        <f t="shared" ref="E34:E40" si="16">+C34+D34</f>
        <v>1400000</v>
      </c>
      <c r="F34" s="7">
        <v>2350668.86</v>
      </c>
      <c r="G34" s="7">
        <f t="shared" ref="G34:G40" si="17">+F34</f>
        <v>2350668.86</v>
      </c>
      <c r="H34" s="7">
        <f t="shared" ref="H34:H40" si="18">+E34-F34</f>
        <v>-950668.85999999987</v>
      </c>
      <c r="I34" s="28"/>
    </row>
    <row r="35" spans="1:9" x14ac:dyDescent="0.25">
      <c r="A35" s="10" t="s">
        <v>93</v>
      </c>
      <c r="B35" s="2" t="s">
        <v>99</v>
      </c>
      <c r="C35" s="7">
        <v>600000</v>
      </c>
      <c r="D35" s="7">
        <v>0</v>
      </c>
      <c r="E35" s="7">
        <f t="shared" si="16"/>
        <v>600000</v>
      </c>
      <c r="F35" s="7">
        <v>2274568.98</v>
      </c>
      <c r="G35" s="7">
        <f t="shared" si="17"/>
        <v>2274568.98</v>
      </c>
      <c r="H35" s="7">
        <f t="shared" si="18"/>
        <v>-1674568.98</v>
      </c>
      <c r="I35" s="28"/>
    </row>
    <row r="36" spans="1:9" x14ac:dyDescent="0.25">
      <c r="A36" s="10" t="s">
        <v>286</v>
      </c>
      <c r="B36" s="2" t="s">
        <v>287</v>
      </c>
      <c r="C36" s="7">
        <v>0</v>
      </c>
      <c r="D36" s="7">
        <v>0</v>
      </c>
      <c r="E36" s="7">
        <f t="shared" si="16"/>
        <v>0</v>
      </c>
      <c r="F36" s="7">
        <v>0</v>
      </c>
      <c r="G36" s="7">
        <f t="shared" si="17"/>
        <v>0</v>
      </c>
      <c r="H36" s="7">
        <f t="shared" si="18"/>
        <v>0</v>
      </c>
      <c r="I36" s="28"/>
    </row>
    <row r="37" spans="1:9" x14ac:dyDescent="0.25">
      <c r="A37" s="10" t="s">
        <v>94</v>
      </c>
      <c r="B37" s="2" t="s">
        <v>100</v>
      </c>
      <c r="C37" s="7">
        <v>220000</v>
      </c>
      <c r="D37" s="7">
        <v>0</v>
      </c>
      <c r="E37" s="7">
        <f t="shared" si="16"/>
        <v>220000</v>
      </c>
      <c r="F37" s="7">
        <v>478845.8</v>
      </c>
      <c r="G37" s="7">
        <f t="shared" si="17"/>
        <v>478845.8</v>
      </c>
      <c r="H37" s="7">
        <f t="shared" si="18"/>
        <v>-258845.8</v>
      </c>
      <c r="I37" s="28"/>
    </row>
    <row r="38" spans="1:9" x14ac:dyDescent="0.25">
      <c r="A38" s="10" t="s">
        <v>95</v>
      </c>
      <c r="B38" s="2" t="s">
        <v>101</v>
      </c>
      <c r="C38" s="7">
        <v>0</v>
      </c>
      <c r="D38" s="7">
        <v>0</v>
      </c>
      <c r="E38" s="7">
        <f t="shared" si="16"/>
        <v>0</v>
      </c>
      <c r="F38" s="7">
        <v>0</v>
      </c>
      <c r="G38" s="7">
        <f t="shared" si="17"/>
        <v>0</v>
      </c>
      <c r="H38" s="7">
        <f t="shared" si="18"/>
        <v>0</v>
      </c>
      <c r="I38" s="28"/>
    </row>
    <row r="39" spans="1:9" x14ac:dyDescent="0.25">
      <c r="A39" s="10" t="s">
        <v>96</v>
      </c>
      <c r="B39" s="2" t="s">
        <v>102</v>
      </c>
      <c r="C39" s="7">
        <v>350000</v>
      </c>
      <c r="D39" s="7">
        <v>0</v>
      </c>
      <c r="E39" s="7">
        <f t="shared" si="16"/>
        <v>350000</v>
      </c>
      <c r="F39" s="7">
        <v>356273.17</v>
      </c>
      <c r="G39" s="7">
        <f t="shared" si="17"/>
        <v>356273.17</v>
      </c>
      <c r="H39" s="7">
        <f t="shared" si="18"/>
        <v>-6273.1699999999837</v>
      </c>
      <c r="I39" s="28"/>
    </row>
    <row r="40" spans="1:9" x14ac:dyDescent="0.25">
      <c r="A40" s="10" t="s">
        <v>97</v>
      </c>
      <c r="B40" s="2" t="s">
        <v>103</v>
      </c>
      <c r="C40" s="7">
        <v>0</v>
      </c>
      <c r="D40" s="7">
        <v>0</v>
      </c>
      <c r="E40" s="7">
        <f t="shared" si="16"/>
        <v>0</v>
      </c>
      <c r="F40" s="7">
        <v>0</v>
      </c>
      <c r="G40" s="7">
        <f t="shared" si="17"/>
        <v>0</v>
      </c>
      <c r="H40" s="7">
        <f t="shared" si="18"/>
        <v>0</v>
      </c>
      <c r="I40" s="28"/>
    </row>
    <row r="41" spans="1:9" s="3" customFormat="1" x14ac:dyDescent="0.25">
      <c r="A41" s="1">
        <v>2.2000000000000002</v>
      </c>
      <c r="B41" s="3" t="s">
        <v>18</v>
      </c>
      <c r="C41" s="13">
        <f>+C42+C43+C44</f>
        <v>480000</v>
      </c>
      <c r="D41" s="13">
        <f t="shared" ref="D41:E41" si="19">+D42+D43+D44</f>
        <v>0</v>
      </c>
      <c r="E41" s="13">
        <f t="shared" si="19"/>
        <v>480000</v>
      </c>
      <c r="F41" s="13">
        <f t="shared" ref="F41" si="20">+F42+F43+F44</f>
        <v>628572.90999999992</v>
      </c>
      <c r="G41" s="13">
        <f t="shared" ref="G41:H41" si="21">+G42+G43+G44</f>
        <v>628572.90999999992</v>
      </c>
      <c r="H41" s="13">
        <f t="shared" si="21"/>
        <v>-148572.90999999997</v>
      </c>
      <c r="I41" s="28"/>
    </row>
    <row r="42" spans="1:9" x14ac:dyDescent="0.25">
      <c r="A42" s="10" t="s">
        <v>104</v>
      </c>
      <c r="B42" s="2" t="s">
        <v>105</v>
      </c>
      <c r="C42" s="7">
        <v>350000</v>
      </c>
      <c r="D42" s="7">
        <v>0</v>
      </c>
      <c r="E42" s="7">
        <f>+C42+D42</f>
        <v>350000</v>
      </c>
      <c r="F42" s="7">
        <v>353188.91</v>
      </c>
      <c r="G42" s="7">
        <f>+F42</f>
        <v>353188.91</v>
      </c>
      <c r="H42" s="7">
        <f>+E42-F42</f>
        <v>-3188.9099999999744</v>
      </c>
      <c r="I42" s="28"/>
    </row>
    <row r="43" spans="1:9" x14ac:dyDescent="0.25">
      <c r="A43" s="10" t="s">
        <v>288</v>
      </c>
      <c r="B43" s="2" t="s">
        <v>289</v>
      </c>
      <c r="C43" s="7">
        <v>0</v>
      </c>
      <c r="D43" s="7">
        <v>0</v>
      </c>
      <c r="E43" s="7">
        <f>+C43+D43</f>
        <v>0</v>
      </c>
      <c r="F43" s="7">
        <v>0</v>
      </c>
      <c r="G43" s="7">
        <f>+F43</f>
        <v>0</v>
      </c>
      <c r="H43" s="7">
        <f>+E43-F43</f>
        <v>0</v>
      </c>
      <c r="I43" s="28"/>
    </row>
    <row r="44" spans="1:9" x14ac:dyDescent="0.25">
      <c r="A44" s="10" t="s">
        <v>378</v>
      </c>
      <c r="B44" s="2" t="s">
        <v>379</v>
      </c>
      <c r="C44" s="7">
        <v>130000</v>
      </c>
      <c r="D44" s="7">
        <v>0</v>
      </c>
      <c r="E44" s="7">
        <f>+C44+D44</f>
        <v>130000</v>
      </c>
      <c r="F44" s="7">
        <v>275384</v>
      </c>
      <c r="G44" s="7">
        <f>+F44</f>
        <v>275384</v>
      </c>
      <c r="H44" s="7">
        <f>+E44-F44</f>
        <v>-145384</v>
      </c>
      <c r="I44" s="28"/>
    </row>
    <row r="45" spans="1:9" s="3" customFormat="1" x14ac:dyDescent="0.25">
      <c r="A45" s="1">
        <v>2.4</v>
      </c>
      <c r="B45" s="3" t="s">
        <v>41</v>
      </c>
      <c r="C45" s="13">
        <f>+C46+C49+C52+C47+C48+C50+C51</f>
        <v>5256200</v>
      </c>
      <c r="D45" s="13">
        <f t="shared" ref="D45:H45" si="22">+D46+D49+D52+D47+D48+D50+D51</f>
        <v>0</v>
      </c>
      <c r="E45" s="13">
        <f t="shared" si="22"/>
        <v>5256200</v>
      </c>
      <c r="F45" s="13">
        <f t="shared" si="22"/>
        <v>5006611.4399999995</v>
      </c>
      <c r="G45" s="13">
        <f t="shared" si="22"/>
        <v>5006611.4399999995</v>
      </c>
      <c r="H45" s="13">
        <f t="shared" si="22"/>
        <v>249588.56000000011</v>
      </c>
      <c r="I45" s="28"/>
    </row>
    <row r="46" spans="1:9" x14ac:dyDescent="0.25">
      <c r="A46" s="10" t="s">
        <v>106</v>
      </c>
      <c r="B46" s="2" t="s">
        <v>109</v>
      </c>
      <c r="C46" s="7">
        <v>6200</v>
      </c>
      <c r="D46" s="7">
        <v>0</v>
      </c>
      <c r="E46" s="7">
        <f t="shared" ref="E46:E52" si="23">+C46+D46</f>
        <v>6200</v>
      </c>
      <c r="F46" s="7">
        <v>0</v>
      </c>
      <c r="G46" s="7">
        <f t="shared" ref="G46:G52" si="24">+F46</f>
        <v>0</v>
      </c>
      <c r="H46" s="7">
        <f t="shared" ref="H46:H52" si="25">+E46-F46</f>
        <v>6200</v>
      </c>
      <c r="I46" s="28"/>
    </row>
    <row r="47" spans="1:9" x14ac:dyDescent="0.25">
      <c r="A47" s="10" t="s">
        <v>290</v>
      </c>
      <c r="B47" s="2" t="s">
        <v>291</v>
      </c>
      <c r="C47" s="7">
        <v>0</v>
      </c>
      <c r="D47" s="7">
        <v>0</v>
      </c>
      <c r="E47" s="7">
        <f t="shared" si="23"/>
        <v>0</v>
      </c>
      <c r="F47" s="7">
        <v>0</v>
      </c>
      <c r="G47" s="7">
        <f t="shared" si="24"/>
        <v>0</v>
      </c>
      <c r="H47" s="7">
        <f t="shared" si="25"/>
        <v>0</v>
      </c>
      <c r="I47" s="28"/>
    </row>
    <row r="48" spans="1:9" x14ac:dyDescent="0.25">
      <c r="A48" s="10" t="s">
        <v>292</v>
      </c>
      <c r="B48" s="2" t="s">
        <v>293</v>
      </c>
      <c r="C48" s="7">
        <v>0</v>
      </c>
      <c r="D48" s="7">
        <v>0</v>
      </c>
      <c r="E48" s="7">
        <f t="shared" si="23"/>
        <v>0</v>
      </c>
      <c r="F48" s="7">
        <v>0</v>
      </c>
      <c r="G48" s="7">
        <f t="shared" si="24"/>
        <v>0</v>
      </c>
      <c r="H48" s="7">
        <f t="shared" si="25"/>
        <v>0</v>
      </c>
      <c r="I48" s="28"/>
    </row>
    <row r="49" spans="1:9" x14ac:dyDescent="0.25">
      <c r="A49" s="10" t="s">
        <v>107</v>
      </c>
      <c r="B49" s="2" t="s">
        <v>110</v>
      </c>
      <c r="C49" s="7">
        <v>4000000</v>
      </c>
      <c r="D49" s="7">
        <v>0</v>
      </c>
      <c r="E49" s="7">
        <f t="shared" si="23"/>
        <v>4000000</v>
      </c>
      <c r="F49" s="7">
        <v>4713827.63</v>
      </c>
      <c r="G49" s="7">
        <f t="shared" si="24"/>
        <v>4713827.63</v>
      </c>
      <c r="H49" s="7">
        <f t="shared" si="25"/>
        <v>-713827.62999999989</v>
      </c>
      <c r="I49" s="28"/>
    </row>
    <row r="50" spans="1:9" x14ac:dyDescent="0.25">
      <c r="A50" s="10" t="s">
        <v>294</v>
      </c>
      <c r="B50" s="2" t="s">
        <v>296</v>
      </c>
      <c r="C50" s="7">
        <v>0</v>
      </c>
      <c r="D50" s="7">
        <v>0</v>
      </c>
      <c r="E50" s="7">
        <f t="shared" si="23"/>
        <v>0</v>
      </c>
      <c r="F50" s="7">
        <v>0</v>
      </c>
      <c r="G50" s="7">
        <f t="shared" si="24"/>
        <v>0</v>
      </c>
      <c r="H50" s="7">
        <f t="shared" si="25"/>
        <v>0</v>
      </c>
      <c r="I50" s="28"/>
    </row>
    <row r="51" spans="1:9" x14ac:dyDescent="0.25">
      <c r="A51" s="10" t="s">
        <v>295</v>
      </c>
      <c r="B51" s="2" t="s">
        <v>297</v>
      </c>
      <c r="C51" s="7">
        <v>500000</v>
      </c>
      <c r="D51" s="7">
        <v>0</v>
      </c>
      <c r="E51" s="7">
        <f t="shared" si="23"/>
        <v>500000</v>
      </c>
      <c r="F51" s="7">
        <v>12180</v>
      </c>
      <c r="G51" s="7">
        <f t="shared" si="24"/>
        <v>12180</v>
      </c>
      <c r="H51" s="7">
        <f t="shared" si="25"/>
        <v>487820</v>
      </c>
      <c r="I51" s="28"/>
    </row>
    <row r="52" spans="1:9" x14ac:dyDescent="0.25">
      <c r="A52" s="10" t="s">
        <v>108</v>
      </c>
      <c r="B52" s="2" t="s">
        <v>111</v>
      </c>
      <c r="C52" s="7">
        <v>750000</v>
      </c>
      <c r="D52" s="7">
        <v>0</v>
      </c>
      <c r="E52" s="7">
        <f t="shared" si="23"/>
        <v>750000</v>
      </c>
      <c r="F52" s="7">
        <v>280603.81</v>
      </c>
      <c r="G52" s="7">
        <f t="shared" si="24"/>
        <v>280603.81</v>
      </c>
      <c r="H52" s="7">
        <f t="shared" si="25"/>
        <v>469396.19</v>
      </c>
      <c r="I52" s="28"/>
    </row>
    <row r="53" spans="1:9" s="3" customFormat="1" x14ac:dyDescent="0.25">
      <c r="A53" s="1">
        <v>2.5</v>
      </c>
      <c r="B53" s="3" t="s">
        <v>42</v>
      </c>
      <c r="C53" s="13">
        <f>+C54</f>
        <v>600000</v>
      </c>
      <c r="D53" s="13">
        <f>+D54</f>
        <v>0</v>
      </c>
      <c r="E53" s="13">
        <f>+E54</f>
        <v>600000</v>
      </c>
      <c r="F53" s="13">
        <f t="shared" ref="F53:G53" si="26">+F54</f>
        <v>510579.1</v>
      </c>
      <c r="G53" s="13">
        <f t="shared" si="26"/>
        <v>510579.1</v>
      </c>
      <c r="H53" s="34">
        <f>+H54</f>
        <v>89420.900000000023</v>
      </c>
      <c r="I53" s="28"/>
    </row>
    <row r="54" spans="1:9" x14ac:dyDescent="0.25">
      <c r="A54" s="10" t="s">
        <v>112</v>
      </c>
      <c r="B54" s="2" t="s">
        <v>114</v>
      </c>
      <c r="C54" s="7">
        <v>600000</v>
      </c>
      <c r="D54" s="7">
        <v>0</v>
      </c>
      <c r="E54" s="7">
        <f>+C54+D54</f>
        <v>600000</v>
      </c>
      <c r="F54" s="7">
        <v>510579.1</v>
      </c>
      <c r="G54" s="7">
        <f>+F54</f>
        <v>510579.1</v>
      </c>
      <c r="H54" s="7">
        <f>+E54-F54</f>
        <v>89420.900000000023</v>
      </c>
      <c r="I54" s="28"/>
    </row>
    <row r="55" spans="1:9" s="3" customFormat="1" x14ac:dyDescent="0.25">
      <c r="A55" s="1">
        <v>2.6</v>
      </c>
      <c r="B55" s="3" t="s">
        <v>19</v>
      </c>
      <c r="C55" s="13">
        <f>+C56+C57</f>
        <v>9000000</v>
      </c>
      <c r="D55" s="13">
        <f t="shared" ref="D55:G55" si="27">+D56+D57</f>
        <v>0</v>
      </c>
      <c r="E55" s="13">
        <f>+E56+E57</f>
        <v>9000000</v>
      </c>
      <c r="F55" s="13">
        <f t="shared" si="27"/>
        <v>8660669.9399999995</v>
      </c>
      <c r="G55" s="13">
        <f t="shared" si="27"/>
        <v>8660669.9399999995</v>
      </c>
      <c r="H55" s="34">
        <f>+H56+H57</f>
        <v>339330.06000000052</v>
      </c>
      <c r="I55" s="28"/>
    </row>
    <row r="56" spans="1:9" x14ac:dyDescent="0.25">
      <c r="A56" s="10" t="s">
        <v>116</v>
      </c>
      <c r="B56" s="2" t="s">
        <v>19</v>
      </c>
      <c r="C56" s="7">
        <v>9000000</v>
      </c>
      <c r="D56" s="7">
        <v>0</v>
      </c>
      <c r="E56" s="7">
        <f>+C56+D56</f>
        <v>9000000</v>
      </c>
      <c r="F56" s="7">
        <v>8660669.9399999995</v>
      </c>
      <c r="G56" s="7">
        <f>+F56</f>
        <v>8660669.9399999995</v>
      </c>
      <c r="H56" s="7">
        <f>+E56-F56</f>
        <v>339330.06000000052</v>
      </c>
      <c r="I56" s="28"/>
    </row>
    <row r="57" spans="1:9" x14ac:dyDescent="0.25">
      <c r="A57" s="10" t="s">
        <v>269</v>
      </c>
      <c r="B57" s="2" t="s">
        <v>270</v>
      </c>
      <c r="C57" s="7">
        <v>0</v>
      </c>
      <c r="D57" s="7">
        <v>0</v>
      </c>
      <c r="E57" s="7">
        <f>+C57+D57</f>
        <v>0</v>
      </c>
      <c r="F57" s="7">
        <v>0</v>
      </c>
      <c r="G57" s="7">
        <f t="shared" ref="G57" si="28">+F57</f>
        <v>0</v>
      </c>
      <c r="H57" s="32">
        <f t="shared" ref="H57" si="29">+E57-G57</f>
        <v>0</v>
      </c>
      <c r="I57" s="28"/>
    </row>
    <row r="58" spans="1:9" s="3" customFormat="1" x14ac:dyDescent="0.25">
      <c r="A58" s="1">
        <v>2.7</v>
      </c>
      <c r="B58" s="3" t="s">
        <v>43</v>
      </c>
      <c r="C58" s="13">
        <f>+C59+C61+C60</f>
        <v>1080000</v>
      </c>
      <c r="D58" s="13">
        <f t="shared" ref="D58:H58" si="30">+D59+D61+D60</f>
        <v>0</v>
      </c>
      <c r="E58" s="13">
        <f t="shared" si="30"/>
        <v>1080000</v>
      </c>
      <c r="F58" s="13">
        <f t="shared" si="30"/>
        <v>2033381.07</v>
      </c>
      <c r="G58" s="13">
        <f t="shared" si="30"/>
        <v>2033381.07</v>
      </c>
      <c r="H58" s="34">
        <f t="shared" si="30"/>
        <v>-953381.07000000007</v>
      </c>
      <c r="I58" s="28"/>
    </row>
    <row r="59" spans="1:9" x14ac:dyDescent="0.25">
      <c r="A59" s="10" t="s">
        <v>117</v>
      </c>
      <c r="B59" s="2" t="s">
        <v>120</v>
      </c>
      <c r="C59" s="7">
        <v>950000</v>
      </c>
      <c r="D59" s="7">
        <v>0</v>
      </c>
      <c r="E59" s="7">
        <f t="shared" ref="E59:E61" si="31">+C59+D59</f>
        <v>950000</v>
      </c>
      <c r="F59" s="7">
        <v>1882012.75</v>
      </c>
      <c r="G59" s="7">
        <f t="shared" ref="G59:G61" si="32">+F59</f>
        <v>1882012.75</v>
      </c>
      <c r="H59" s="7">
        <f t="shared" ref="H59:H61" si="33">+E59-F59</f>
        <v>-932012.75</v>
      </c>
      <c r="I59" s="28"/>
    </row>
    <row r="60" spans="1:9" x14ac:dyDescent="0.25">
      <c r="A60" s="10" t="s">
        <v>118</v>
      </c>
      <c r="B60" s="2" t="s">
        <v>298</v>
      </c>
      <c r="C60" s="7">
        <v>50000</v>
      </c>
      <c r="D60" s="7">
        <v>0</v>
      </c>
      <c r="E60" s="7">
        <f t="shared" si="31"/>
        <v>50000</v>
      </c>
      <c r="F60" s="7">
        <v>43080</v>
      </c>
      <c r="G60" s="7">
        <f t="shared" si="32"/>
        <v>43080</v>
      </c>
      <c r="H60" s="7">
        <f t="shared" si="33"/>
        <v>6920</v>
      </c>
      <c r="I60" s="28"/>
    </row>
    <row r="61" spans="1:9" x14ac:dyDescent="0.25">
      <c r="A61" s="10" t="s">
        <v>119</v>
      </c>
      <c r="B61" s="2" t="s">
        <v>122</v>
      </c>
      <c r="C61" s="7">
        <v>80000</v>
      </c>
      <c r="D61" s="7">
        <v>0</v>
      </c>
      <c r="E61" s="7">
        <f t="shared" si="31"/>
        <v>80000</v>
      </c>
      <c r="F61" s="7">
        <v>108288.32000000001</v>
      </c>
      <c r="G61" s="7">
        <f t="shared" si="32"/>
        <v>108288.32000000001</v>
      </c>
      <c r="H61" s="7">
        <f t="shared" si="33"/>
        <v>-28288.320000000007</v>
      </c>
      <c r="I61" s="28"/>
    </row>
    <row r="62" spans="1:9" s="3" customFormat="1" x14ac:dyDescent="0.25">
      <c r="A62" s="1" t="s">
        <v>299</v>
      </c>
      <c r="B62" s="3" t="s">
        <v>20</v>
      </c>
      <c r="C62" s="13">
        <f>+C63</f>
        <v>0</v>
      </c>
      <c r="D62" s="13">
        <f t="shared" ref="D62:H62" si="34">+D63</f>
        <v>0</v>
      </c>
      <c r="E62" s="13">
        <f t="shared" si="34"/>
        <v>0</v>
      </c>
      <c r="F62" s="13">
        <f t="shared" si="34"/>
        <v>0</v>
      </c>
      <c r="G62" s="13">
        <f t="shared" si="34"/>
        <v>0</v>
      </c>
      <c r="H62" s="13">
        <f t="shared" si="34"/>
        <v>0</v>
      </c>
      <c r="I62" s="28"/>
    </row>
    <row r="63" spans="1:9" x14ac:dyDescent="0.25">
      <c r="A63" s="10" t="s">
        <v>124</v>
      </c>
      <c r="B63" s="2" t="s">
        <v>300</v>
      </c>
      <c r="C63" s="7">
        <v>0</v>
      </c>
      <c r="D63" s="7">
        <v>0</v>
      </c>
      <c r="E63" s="7">
        <f>+C63+D63</f>
        <v>0</v>
      </c>
      <c r="F63" s="7">
        <v>0</v>
      </c>
      <c r="G63" s="7">
        <f>+F63</f>
        <v>0</v>
      </c>
      <c r="H63" s="7">
        <f>+E63-F63</f>
        <v>0</v>
      </c>
      <c r="I63" s="28"/>
    </row>
    <row r="64" spans="1:9" s="3" customFormat="1" x14ac:dyDescent="0.25">
      <c r="A64" s="1">
        <v>2.9</v>
      </c>
      <c r="B64" s="3" t="s">
        <v>44</v>
      </c>
      <c r="C64" s="13">
        <f>+C65+C66+C67+C68+C69+C70</f>
        <v>630000</v>
      </c>
      <c r="D64" s="13">
        <f t="shared" ref="D64:H64" si="35">+D65+D66+D67+D68+D69+D70</f>
        <v>0</v>
      </c>
      <c r="E64" s="13">
        <f t="shared" si="35"/>
        <v>630000</v>
      </c>
      <c r="F64" s="13">
        <f t="shared" si="35"/>
        <v>413876.75</v>
      </c>
      <c r="G64" s="13">
        <f t="shared" si="35"/>
        <v>413876.75</v>
      </c>
      <c r="H64" s="13">
        <f t="shared" si="35"/>
        <v>216123.25</v>
      </c>
      <c r="I64" s="28"/>
    </row>
    <row r="65" spans="1:10" x14ac:dyDescent="0.25">
      <c r="A65" s="10" t="s">
        <v>127</v>
      </c>
      <c r="B65" s="2" t="s">
        <v>132</v>
      </c>
      <c r="C65" s="7">
        <v>500000</v>
      </c>
      <c r="D65" s="7">
        <v>0</v>
      </c>
      <c r="E65" s="7">
        <f t="shared" ref="E65:E70" si="36">+C65+D65</f>
        <v>500000</v>
      </c>
      <c r="F65" s="7">
        <v>413876.75</v>
      </c>
      <c r="G65" s="7">
        <f t="shared" ref="G65:G70" si="37">+F65</f>
        <v>413876.75</v>
      </c>
      <c r="H65" s="7">
        <f t="shared" ref="H65:H70" si="38">+E65-F65</f>
        <v>86123.25</v>
      </c>
      <c r="I65" s="28"/>
    </row>
    <row r="66" spans="1:10" x14ac:dyDescent="0.25">
      <c r="A66" s="10" t="s">
        <v>128</v>
      </c>
      <c r="B66" s="2" t="s">
        <v>133</v>
      </c>
      <c r="C66" s="7">
        <v>50000</v>
      </c>
      <c r="D66" s="7">
        <v>0</v>
      </c>
      <c r="E66" s="7">
        <f t="shared" si="36"/>
        <v>50000</v>
      </c>
      <c r="F66" s="7">
        <v>0</v>
      </c>
      <c r="G66" s="7">
        <f t="shared" si="37"/>
        <v>0</v>
      </c>
      <c r="H66" s="7">
        <f t="shared" si="38"/>
        <v>50000</v>
      </c>
      <c r="I66" s="28"/>
    </row>
    <row r="67" spans="1:10" x14ac:dyDescent="0.25">
      <c r="A67" s="10" t="s">
        <v>129</v>
      </c>
      <c r="B67" s="2" t="s">
        <v>134</v>
      </c>
      <c r="C67" s="7">
        <v>0</v>
      </c>
      <c r="D67" s="7">
        <v>0</v>
      </c>
      <c r="E67" s="7">
        <f t="shared" si="36"/>
        <v>0</v>
      </c>
      <c r="F67" s="7">
        <v>0</v>
      </c>
      <c r="G67" s="7">
        <f t="shared" si="37"/>
        <v>0</v>
      </c>
      <c r="H67" s="7">
        <f t="shared" si="38"/>
        <v>0</v>
      </c>
      <c r="I67" s="28"/>
    </row>
    <row r="68" spans="1:10" x14ac:dyDescent="0.25">
      <c r="A68" s="10" t="s">
        <v>130</v>
      </c>
      <c r="B68" s="2" t="s">
        <v>135</v>
      </c>
      <c r="C68" s="7">
        <v>0</v>
      </c>
      <c r="D68" s="7">
        <v>0</v>
      </c>
      <c r="E68" s="7">
        <f t="shared" si="36"/>
        <v>0</v>
      </c>
      <c r="F68" s="7">
        <v>0</v>
      </c>
      <c r="G68" s="7">
        <f t="shared" si="37"/>
        <v>0</v>
      </c>
      <c r="H68" s="7">
        <f t="shared" si="38"/>
        <v>0</v>
      </c>
      <c r="I68" s="28"/>
    </row>
    <row r="69" spans="1:10" x14ac:dyDescent="0.25">
      <c r="A69" s="10" t="s">
        <v>131</v>
      </c>
      <c r="B69" s="2" t="s">
        <v>136</v>
      </c>
      <c r="C69" s="7">
        <v>0</v>
      </c>
      <c r="D69" s="7">
        <v>0</v>
      </c>
      <c r="E69" s="7">
        <f t="shared" si="36"/>
        <v>0</v>
      </c>
      <c r="F69" s="7">
        <v>0</v>
      </c>
      <c r="G69" s="7">
        <f t="shared" si="37"/>
        <v>0</v>
      </c>
      <c r="H69" s="7">
        <f t="shared" si="38"/>
        <v>0</v>
      </c>
      <c r="I69" s="28"/>
    </row>
    <row r="70" spans="1:10" x14ac:dyDescent="0.25">
      <c r="A70" s="10" t="s">
        <v>301</v>
      </c>
      <c r="B70" s="2" t="s">
        <v>302</v>
      </c>
      <c r="C70" s="7">
        <v>80000</v>
      </c>
      <c r="D70" s="7">
        <v>0</v>
      </c>
      <c r="E70" s="7">
        <f t="shared" si="36"/>
        <v>80000</v>
      </c>
      <c r="F70" s="7">
        <v>0</v>
      </c>
      <c r="G70" s="7">
        <f t="shared" si="37"/>
        <v>0</v>
      </c>
      <c r="H70" s="7">
        <f t="shared" si="38"/>
        <v>80000</v>
      </c>
      <c r="I70" s="28"/>
    </row>
    <row r="71" spans="1:10" s="3" customFormat="1" x14ac:dyDescent="0.25">
      <c r="A71" s="5">
        <v>3</v>
      </c>
      <c r="B71" s="4" t="s">
        <v>21</v>
      </c>
      <c r="C71" s="6">
        <f t="shared" ref="C71:H71" si="39">+C72+C76+C82+C90+C95+C109+C111+C116+C120</f>
        <v>38306229.759999998</v>
      </c>
      <c r="D71" s="6">
        <f t="shared" si="39"/>
        <v>0</v>
      </c>
      <c r="E71" s="6">
        <f t="shared" si="39"/>
        <v>38306229.759999998</v>
      </c>
      <c r="F71" s="6">
        <f>+F72+F76+F82+F90+F95+F109+F111+F116+F120</f>
        <v>50952446.949999996</v>
      </c>
      <c r="G71" s="6">
        <f t="shared" si="39"/>
        <v>50952446.949999996</v>
      </c>
      <c r="H71" s="6">
        <f t="shared" si="39"/>
        <v>-12646217.190000001</v>
      </c>
      <c r="I71" s="28"/>
      <c r="J71" s="38"/>
    </row>
    <row r="72" spans="1:10" s="3" customFormat="1" x14ac:dyDescent="0.25">
      <c r="A72" s="1">
        <v>3.1</v>
      </c>
      <c r="B72" s="3" t="s">
        <v>22</v>
      </c>
      <c r="C72" s="13">
        <f>+C73+C74+C75</f>
        <v>5451000</v>
      </c>
      <c r="D72" s="13">
        <f t="shared" ref="D72:H72" si="40">+D73+D74+D75</f>
        <v>0</v>
      </c>
      <c r="E72" s="13">
        <f t="shared" si="40"/>
        <v>5451000</v>
      </c>
      <c r="F72" s="13">
        <f t="shared" si="40"/>
        <v>8033931.2199999997</v>
      </c>
      <c r="G72" s="13">
        <f t="shared" si="40"/>
        <v>8033931.2199999997</v>
      </c>
      <c r="H72" s="13">
        <f t="shared" si="40"/>
        <v>-2582931.2200000002</v>
      </c>
      <c r="I72" s="28"/>
    </row>
    <row r="73" spans="1:10" x14ac:dyDescent="0.25">
      <c r="A73" s="10" t="s">
        <v>137</v>
      </c>
      <c r="B73" s="2" t="s">
        <v>140</v>
      </c>
      <c r="C73" s="7">
        <v>5000000</v>
      </c>
      <c r="D73" s="7">
        <v>0</v>
      </c>
      <c r="E73" s="7">
        <f t="shared" ref="E73:E75" si="41">+C73+D73</f>
        <v>5000000</v>
      </c>
      <c r="F73" s="7">
        <v>7554416.04</v>
      </c>
      <c r="G73" s="7">
        <f t="shared" ref="G73:G75" si="42">+F73</f>
        <v>7554416.04</v>
      </c>
      <c r="H73" s="7">
        <f t="shared" ref="H73:H75" si="43">+E73-F73</f>
        <v>-2554416.04</v>
      </c>
      <c r="I73" s="28"/>
    </row>
    <row r="74" spans="1:10" x14ac:dyDescent="0.25">
      <c r="A74" s="10" t="s">
        <v>138</v>
      </c>
      <c r="B74" s="2" t="s">
        <v>141</v>
      </c>
      <c r="C74" s="7">
        <v>450000</v>
      </c>
      <c r="D74" s="7">
        <v>0</v>
      </c>
      <c r="E74" s="7">
        <f t="shared" si="41"/>
        <v>450000</v>
      </c>
      <c r="F74" s="7">
        <v>478862.83</v>
      </c>
      <c r="G74" s="7">
        <f t="shared" si="42"/>
        <v>478862.83</v>
      </c>
      <c r="H74" s="7">
        <f t="shared" si="43"/>
        <v>-28862.830000000016</v>
      </c>
      <c r="I74" s="28"/>
    </row>
    <row r="75" spans="1:10" x14ac:dyDescent="0.25">
      <c r="A75" s="10" t="s">
        <v>303</v>
      </c>
      <c r="B75" s="2" t="s">
        <v>304</v>
      </c>
      <c r="C75" s="7">
        <v>1000</v>
      </c>
      <c r="D75" s="7">
        <v>0</v>
      </c>
      <c r="E75" s="7">
        <f t="shared" si="41"/>
        <v>1000</v>
      </c>
      <c r="F75" s="7">
        <v>652.35</v>
      </c>
      <c r="G75" s="7">
        <f t="shared" si="42"/>
        <v>652.35</v>
      </c>
      <c r="H75" s="7">
        <f t="shared" si="43"/>
        <v>347.65</v>
      </c>
      <c r="I75" s="28"/>
    </row>
    <row r="76" spans="1:10" s="3" customFormat="1" x14ac:dyDescent="0.25">
      <c r="A76" s="1">
        <v>3.2</v>
      </c>
      <c r="B76" s="3" t="s">
        <v>23</v>
      </c>
      <c r="C76" s="13">
        <f>+C77+C78+C80+C81+C79</f>
        <v>2935680</v>
      </c>
      <c r="D76" s="13">
        <f t="shared" ref="D76:H76" si="44">+D77+D78+D80+D81+D79</f>
        <v>0</v>
      </c>
      <c r="E76" s="13">
        <f t="shared" si="44"/>
        <v>2935680</v>
      </c>
      <c r="F76" s="13">
        <f t="shared" si="44"/>
        <v>6742471.7400000002</v>
      </c>
      <c r="G76" s="13">
        <f t="shared" si="44"/>
        <v>6742471.7400000002</v>
      </c>
      <c r="H76" s="13">
        <f t="shared" si="44"/>
        <v>-3806791.74</v>
      </c>
      <c r="I76" s="28"/>
    </row>
    <row r="77" spans="1:10" x14ac:dyDescent="0.25">
      <c r="A77" s="10" t="s">
        <v>143</v>
      </c>
      <c r="B77" s="2" t="s">
        <v>147</v>
      </c>
      <c r="C77" s="7">
        <v>280000</v>
      </c>
      <c r="D77" s="7">
        <v>0</v>
      </c>
      <c r="E77" s="7">
        <f t="shared" ref="E77:E81" si="45">+C77+D77</f>
        <v>280000</v>
      </c>
      <c r="F77" s="7">
        <v>297908.03000000003</v>
      </c>
      <c r="G77" s="7">
        <f t="shared" ref="G77:G81" si="46">+F77</f>
        <v>297908.03000000003</v>
      </c>
      <c r="H77" s="7">
        <f t="shared" ref="H77:H81" si="47">+E77-F77</f>
        <v>-17908.030000000028</v>
      </c>
      <c r="I77" s="28"/>
    </row>
    <row r="78" spans="1:10" x14ac:dyDescent="0.25">
      <c r="A78" s="10" t="s">
        <v>144</v>
      </c>
      <c r="B78" s="2" t="s">
        <v>148</v>
      </c>
      <c r="C78" s="7">
        <v>1200000</v>
      </c>
      <c r="D78" s="7">
        <v>0</v>
      </c>
      <c r="E78" s="7">
        <f t="shared" si="45"/>
        <v>1200000</v>
      </c>
      <c r="F78" s="7">
        <v>1163481.3400000001</v>
      </c>
      <c r="G78" s="7">
        <f t="shared" si="46"/>
        <v>1163481.3400000001</v>
      </c>
      <c r="H78" s="7">
        <f t="shared" si="47"/>
        <v>36518.659999999916</v>
      </c>
      <c r="I78" s="28"/>
    </row>
    <row r="79" spans="1:10" x14ac:dyDescent="0.25">
      <c r="A79" s="10" t="s">
        <v>380</v>
      </c>
      <c r="B79" s="2" t="s">
        <v>381</v>
      </c>
      <c r="C79" s="7">
        <v>55680</v>
      </c>
      <c r="D79" s="7">
        <v>0</v>
      </c>
      <c r="E79" s="7">
        <f t="shared" si="45"/>
        <v>55680</v>
      </c>
      <c r="F79" s="7">
        <v>52200</v>
      </c>
      <c r="G79" s="7">
        <f t="shared" si="46"/>
        <v>52200</v>
      </c>
      <c r="H79" s="7">
        <f t="shared" si="47"/>
        <v>3480</v>
      </c>
      <c r="I79" s="28"/>
    </row>
    <row r="80" spans="1:10" x14ac:dyDescent="0.25">
      <c r="A80" s="10" t="s">
        <v>145</v>
      </c>
      <c r="B80" s="2" t="s">
        <v>149</v>
      </c>
      <c r="C80" s="7">
        <v>700000</v>
      </c>
      <c r="D80" s="7">
        <v>0</v>
      </c>
      <c r="E80" s="7">
        <f t="shared" si="45"/>
        <v>700000</v>
      </c>
      <c r="F80" s="7">
        <v>4759635.46</v>
      </c>
      <c r="G80" s="7">
        <f t="shared" si="46"/>
        <v>4759635.46</v>
      </c>
      <c r="H80" s="7">
        <f t="shared" si="47"/>
        <v>-4059635.46</v>
      </c>
      <c r="I80" s="28"/>
    </row>
    <row r="81" spans="1:9" x14ac:dyDescent="0.25">
      <c r="A81" s="10" t="s">
        <v>146</v>
      </c>
      <c r="B81" s="2" t="s">
        <v>150</v>
      </c>
      <c r="C81" s="7">
        <v>700000</v>
      </c>
      <c r="D81" s="7">
        <v>0</v>
      </c>
      <c r="E81" s="7">
        <f t="shared" si="45"/>
        <v>700000</v>
      </c>
      <c r="F81" s="7">
        <v>469246.91</v>
      </c>
      <c r="G81" s="7">
        <f t="shared" si="46"/>
        <v>469246.91</v>
      </c>
      <c r="H81" s="7">
        <f t="shared" si="47"/>
        <v>230753.09000000003</v>
      </c>
      <c r="I81" s="28"/>
    </row>
    <row r="82" spans="1:9" s="3" customFormat="1" x14ac:dyDescent="0.25">
      <c r="A82" s="1">
        <v>3.3</v>
      </c>
      <c r="B82" s="3" t="s">
        <v>45</v>
      </c>
      <c r="C82" s="13">
        <f>+C83+C84+C85+C86+C88+C89+C87</f>
        <v>5867498.7599999998</v>
      </c>
      <c r="D82" s="13">
        <f t="shared" ref="D82:H82" si="48">+D83+D84+D85+D86+D88+D89+D87</f>
        <v>0</v>
      </c>
      <c r="E82" s="13">
        <f t="shared" si="48"/>
        <v>5867498.7599999998</v>
      </c>
      <c r="F82" s="13">
        <f t="shared" si="48"/>
        <v>8054212.9399999995</v>
      </c>
      <c r="G82" s="13">
        <f t="shared" si="48"/>
        <v>8054212.9399999995</v>
      </c>
      <c r="H82" s="13">
        <f t="shared" si="48"/>
        <v>-2186714.1800000002</v>
      </c>
      <c r="I82" s="28"/>
    </row>
    <row r="83" spans="1:9" x14ac:dyDescent="0.25">
      <c r="A83" s="10" t="s">
        <v>151</v>
      </c>
      <c r="B83" s="2" t="s">
        <v>158</v>
      </c>
      <c r="C83" s="7">
        <v>150000</v>
      </c>
      <c r="D83" s="7">
        <v>0</v>
      </c>
      <c r="E83" s="7">
        <f t="shared" ref="E83:E89" si="49">+C83+D83</f>
        <v>150000</v>
      </c>
      <c r="F83" s="7">
        <v>92800</v>
      </c>
      <c r="G83" s="7">
        <f t="shared" ref="G83:G89" si="50">+F83</f>
        <v>92800</v>
      </c>
      <c r="H83" s="7">
        <f t="shared" ref="H83:H89" si="51">+E83-F83</f>
        <v>57200</v>
      </c>
      <c r="I83" s="28"/>
    </row>
    <row r="84" spans="1:9" x14ac:dyDescent="0.25">
      <c r="A84" s="10" t="s">
        <v>152</v>
      </c>
      <c r="B84" s="2" t="s">
        <v>159</v>
      </c>
      <c r="C84" s="7">
        <v>250000</v>
      </c>
      <c r="D84" s="7">
        <v>0</v>
      </c>
      <c r="E84" s="7">
        <f t="shared" si="49"/>
        <v>250000</v>
      </c>
      <c r="F84" s="7">
        <v>427819.99</v>
      </c>
      <c r="G84" s="7">
        <f t="shared" si="50"/>
        <v>427819.99</v>
      </c>
      <c r="H84" s="7">
        <f t="shared" si="51"/>
        <v>-177819.99</v>
      </c>
      <c r="I84" s="28"/>
    </row>
    <row r="85" spans="1:9" x14ac:dyDescent="0.25">
      <c r="A85" s="10" t="s">
        <v>153</v>
      </c>
      <c r="B85" s="2" t="s">
        <v>160</v>
      </c>
      <c r="C85" s="7">
        <v>3417498.76</v>
      </c>
      <c r="D85" s="7">
        <v>0</v>
      </c>
      <c r="E85" s="7">
        <f t="shared" si="49"/>
        <v>3417498.76</v>
      </c>
      <c r="F85" s="7">
        <v>4605056.88</v>
      </c>
      <c r="G85" s="7">
        <f t="shared" si="50"/>
        <v>4605056.88</v>
      </c>
      <c r="H85" s="7">
        <f t="shared" si="51"/>
        <v>-1187558.1200000001</v>
      </c>
      <c r="I85" s="28"/>
    </row>
    <row r="86" spans="1:9" x14ac:dyDescent="0.25">
      <c r="A86" s="10" t="s">
        <v>154</v>
      </c>
      <c r="B86" s="2" t="s">
        <v>161</v>
      </c>
      <c r="C86" s="7">
        <v>600000</v>
      </c>
      <c r="D86" s="7">
        <v>0</v>
      </c>
      <c r="E86" s="7">
        <f t="shared" si="49"/>
        <v>600000</v>
      </c>
      <c r="F86" s="7">
        <v>597687.43000000005</v>
      </c>
      <c r="G86" s="7">
        <f t="shared" si="50"/>
        <v>597687.43000000005</v>
      </c>
      <c r="H86" s="7">
        <f t="shared" si="51"/>
        <v>2312.5699999999488</v>
      </c>
      <c r="I86" s="28"/>
    </row>
    <row r="87" spans="1:9" x14ac:dyDescent="0.25">
      <c r="A87" s="10" t="s">
        <v>382</v>
      </c>
      <c r="B87" s="2" t="s">
        <v>383</v>
      </c>
      <c r="C87" s="7">
        <v>500000</v>
      </c>
      <c r="D87" s="7">
        <v>0</v>
      </c>
      <c r="E87" s="7">
        <f t="shared" si="49"/>
        <v>500000</v>
      </c>
      <c r="F87" s="7">
        <v>200000</v>
      </c>
      <c r="G87" s="7">
        <f t="shared" si="50"/>
        <v>200000</v>
      </c>
      <c r="H87" s="7">
        <f t="shared" si="51"/>
        <v>300000</v>
      </c>
      <c r="I87" s="28"/>
    </row>
    <row r="88" spans="1:9" x14ac:dyDescent="0.25">
      <c r="A88" s="10" t="s">
        <v>155</v>
      </c>
      <c r="B88" s="2" t="s">
        <v>162</v>
      </c>
      <c r="C88" s="7">
        <v>50000</v>
      </c>
      <c r="D88" s="7">
        <v>0</v>
      </c>
      <c r="E88" s="7">
        <f t="shared" si="49"/>
        <v>50000</v>
      </c>
      <c r="F88" s="7">
        <v>6018.87</v>
      </c>
      <c r="G88" s="7">
        <f t="shared" si="50"/>
        <v>6018.87</v>
      </c>
      <c r="H88" s="7">
        <f t="shared" si="51"/>
        <v>43981.13</v>
      </c>
      <c r="I88" s="28"/>
    </row>
    <row r="89" spans="1:9" x14ac:dyDescent="0.25">
      <c r="A89" s="10" t="s">
        <v>157</v>
      </c>
      <c r="B89" s="2" t="s">
        <v>164</v>
      </c>
      <c r="C89" s="7">
        <v>900000</v>
      </c>
      <c r="D89" s="7">
        <v>0</v>
      </c>
      <c r="E89" s="7">
        <f t="shared" si="49"/>
        <v>900000</v>
      </c>
      <c r="F89" s="7">
        <v>2124829.77</v>
      </c>
      <c r="G89" s="7">
        <f t="shared" si="50"/>
        <v>2124829.77</v>
      </c>
      <c r="H89" s="7">
        <f t="shared" si="51"/>
        <v>-1224829.77</v>
      </c>
      <c r="I89" s="28"/>
    </row>
    <row r="90" spans="1:9" s="3" customFormat="1" x14ac:dyDescent="0.25">
      <c r="A90" s="1">
        <v>3.4</v>
      </c>
      <c r="B90" s="3" t="s">
        <v>46</v>
      </c>
      <c r="C90" s="13">
        <f>+C91+C93+C92+C94</f>
        <v>2400000</v>
      </c>
      <c r="D90" s="13">
        <f t="shared" ref="D90:H90" si="52">+D91+D93+D92+D94</f>
        <v>0</v>
      </c>
      <c r="E90" s="13">
        <f t="shared" si="52"/>
        <v>2400000</v>
      </c>
      <c r="F90" s="13">
        <f t="shared" si="52"/>
        <v>2774410.36</v>
      </c>
      <c r="G90" s="13">
        <f t="shared" si="52"/>
        <v>2774410.36</v>
      </c>
      <c r="H90" s="13">
        <f t="shared" si="52"/>
        <v>-374410.3600000001</v>
      </c>
      <c r="I90" s="28"/>
    </row>
    <row r="91" spans="1:9" x14ac:dyDescent="0.25">
      <c r="A91" s="10" t="s">
        <v>165</v>
      </c>
      <c r="B91" s="2" t="s">
        <v>167</v>
      </c>
      <c r="C91" s="7">
        <v>200000</v>
      </c>
      <c r="D91" s="7">
        <v>0</v>
      </c>
      <c r="E91" s="7">
        <f>+C91+D91</f>
        <v>200000</v>
      </c>
      <c r="F91" s="7">
        <v>306923.84000000003</v>
      </c>
      <c r="G91" s="7">
        <f>+F91</f>
        <v>306923.84000000003</v>
      </c>
      <c r="H91" s="7">
        <f>+E91-F91</f>
        <v>-106923.84000000003</v>
      </c>
      <c r="I91" s="28"/>
    </row>
    <row r="92" spans="1:9" x14ac:dyDescent="0.25">
      <c r="A92" s="10" t="s">
        <v>305</v>
      </c>
      <c r="B92" s="2" t="s">
        <v>306</v>
      </c>
      <c r="C92" s="7">
        <v>0</v>
      </c>
      <c r="D92" s="7">
        <v>0</v>
      </c>
      <c r="E92" s="7">
        <f>+C92+D92</f>
        <v>0</v>
      </c>
      <c r="F92" s="7">
        <v>2467486.52</v>
      </c>
      <c r="G92" s="7">
        <f>+F92</f>
        <v>2467486.52</v>
      </c>
      <c r="H92" s="7">
        <f>+E92-F92</f>
        <v>-2467486.52</v>
      </c>
      <c r="I92" s="28"/>
    </row>
    <row r="93" spans="1:9" x14ac:dyDescent="0.25">
      <c r="A93" s="10" t="s">
        <v>166</v>
      </c>
      <c r="B93" s="2" t="s">
        <v>168</v>
      </c>
      <c r="C93" s="7">
        <v>2200000</v>
      </c>
      <c r="D93" s="7">
        <v>0</v>
      </c>
      <c r="E93" s="7">
        <f>+C93+D93</f>
        <v>2200000</v>
      </c>
      <c r="F93" s="7">
        <v>0</v>
      </c>
      <c r="G93" s="7">
        <f>+F93</f>
        <v>0</v>
      </c>
      <c r="H93" s="7">
        <f>+E93-F93</f>
        <v>2200000</v>
      </c>
      <c r="I93" s="28"/>
    </row>
    <row r="94" spans="1:9" x14ac:dyDescent="0.25">
      <c r="A94" s="10" t="s">
        <v>408</v>
      </c>
      <c r="B94" s="2" t="s">
        <v>409</v>
      </c>
      <c r="C94" s="7">
        <v>0</v>
      </c>
      <c r="D94" s="7">
        <v>0</v>
      </c>
      <c r="E94" s="7">
        <f>+C94+D94</f>
        <v>0</v>
      </c>
      <c r="F94" s="7">
        <v>0</v>
      </c>
      <c r="G94" s="7">
        <f>+F94</f>
        <v>0</v>
      </c>
      <c r="H94" s="7">
        <f>+E94-F94</f>
        <v>0</v>
      </c>
      <c r="I94" s="28"/>
    </row>
    <row r="95" spans="1:9" s="3" customFormat="1" x14ac:dyDescent="0.25">
      <c r="A95" s="1">
        <v>3.5</v>
      </c>
      <c r="B95" s="3" t="s">
        <v>47</v>
      </c>
      <c r="C95" s="13">
        <f>+C96+C99+C101+C103+C97+C98+C100+C102+C104+C105+C106+C107+C108</f>
        <v>9520000</v>
      </c>
      <c r="D95" s="13">
        <f t="shared" ref="D95:H95" si="53">+D96+D99+D101+D103+D97+D98+D100+D102+D104+D105+D106+D107+D108</f>
        <v>0</v>
      </c>
      <c r="E95" s="13">
        <f>+E96+E99+E101+E103+E97+E98+E100+E102+E104+E105+E106+E107+E108</f>
        <v>9520000</v>
      </c>
      <c r="F95" s="13">
        <f>+F96+F99+F101+F103+F97+F98+F100+F102+F104+F105+F106+F107+F108</f>
        <v>8978543.290000001</v>
      </c>
      <c r="G95" s="13">
        <f t="shared" si="53"/>
        <v>8978543.290000001</v>
      </c>
      <c r="H95" s="13">
        <f t="shared" si="53"/>
        <v>541456.70999999973</v>
      </c>
      <c r="I95" s="28"/>
    </row>
    <row r="96" spans="1:9" x14ac:dyDescent="0.25">
      <c r="A96" s="10" t="s">
        <v>169</v>
      </c>
      <c r="B96" s="2" t="s">
        <v>174</v>
      </c>
      <c r="C96" s="7">
        <v>5400000</v>
      </c>
      <c r="D96" s="7">
        <v>0</v>
      </c>
      <c r="E96" s="7">
        <f t="shared" ref="E96:E103" si="54">+C96+D96</f>
        <v>5400000</v>
      </c>
      <c r="F96" s="7">
        <v>1522038.12</v>
      </c>
      <c r="G96" s="7">
        <f t="shared" ref="G96:G103" si="55">+F96</f>
        <v>1522038.12</v>
      </c>
      <c r="H96" s="7">
        <f t="shared" ref="H96:H103" si="56">+E96-F96</f>
        <v>3877961.88</v>
      </c>
      <c r="I96" s="28"/>
    </row>
    <row r="97" spans="1:9" x14ac:dyDescent="0.25">
      <c r="A97" s="10" t="s">
        <v>264</v>
      </c>
      <c r="B97" s="2" t="s">
        <v>308</v>
      </c>
      <c r="C97" s="7">
        <v>0</v>
      </c>
      <c r="D97" s="7">
        <v>0</v>
      </c>
      <c r="E97" s="7">
        <f t="shared" si="54"/>
        <v>0</v>
      </c>
      <c r="F97" s="7">
        <v>0</v>
      </c>
      <c r="G97" s="7">
        <f t="shared" si="55"/>
        <v>0</v>
      </c>
      <c r="H97" s="7">
        <f t="shared" si="56"/>
        <v>0</v>
      </c>
      <c r="I97" s="28"/>
    </row>
    <row r="98" spans="1:9" x14ac:dyDescent="0.25">
      <c r="A98" s="10" t="s">
        <v>307</v>
      </c>
      <c r="B98" s="2" t="s">
        <v>309</v>
      </c>
      <c r="C98" s="7">
        <v>0</v>
      </c>
      <c r="D98" s="7">
        <v>0</v>
      </c>
      <c r="E98" s="7">
        <f t="shared" si="54"/>
        <v>0</v>
      </c>
      <c r="F98" s="7">
        <v>0</v>
      </c>
      <c r="G98" s="7">
        <f t="shared" si="55"/>
        <v>0</v>
      </c>
      <c r="H98" s="7">
        <f t="shared" si="56"/>
        <v>0</v>
      </c>
      <c r="I98" s="28"/>
    </row>
    <row r="99" spans="1:9" x14ac:dyDescent="0.25">
      <c r="A99" s="10" t="s">
        <v>170</v>
      </c>
      <c r="B99" s="2" t="s">
        <v>175</v>
      </c>
      <c r="C99" s="7">
        <v>3300000</v>
      </c>
      <c r="D99" s="7">
        <v>0</v>
      </c>
      <c r="E99" s="7">
        <f t="shared" si="54"/>
        <v>3300000</v>
      </c>
      <c r="F99" s="7">
        <v>2599555.79</v>
      </c>
      <c r="G99" s="7">
        <f t="shared" si="55"/>
        <v>2599555.79</v>
      </c>
      <c r="H99" s="7">
        <f t="shared" si="56"/>
        <v>700444.21</v>
      </c>
      <c r="I99" s="28"/>
    </row>
    <row r="100" spans="1:9" x14ac:dyDescent="0.25">
      <c r="A100" s="10" t="s">
        <v>310</v>
      </c>
      <c r="B100" s="2" t="s">
        <v>311</v>
      </c>
      <c r="C100" s="7">
        <v>0</v>
      </c>
      <c r="D100" s="7">
        <v>0</v>
      </c>
      <c r="E100" s="7">
        <f t="shared" si="54"/>
        <v>0</v>
      </c>
      <c r="F100" s="7">
        <v>0</v>
      </c>
      <c r="G100" s="7">
        <f t="shared" si="55"/>
        <v>0</v>
      </c>
      <c r="H100" s="7">
        <f t="shared" si="56"/>
        <v>0</v>
      </c>
      <c r="I100" s="28"/>
    </row>
    <row r="101" spans="1:9" x14ac:dyDescent="0.25">
      <c r="A101" s="10" t="s">
        <v>171</v>
      </c>
      <c r="B101" s="2" t="s">
        <v>176</v>
      </c>
      <c r="C101" s="7">
        <v>600000</v>
      </c>
      <c r="D101" s="7">
        <v>0</v>
      </c>
      <c r="E101" s="7">
        <f t="shared" si="54"/>
        <v>600000</v>
      </c>
      <c r="F101" s="7">
        <v>203392.94</v>
      </c>
      <c r="G101" s="7">
        <f t="shared" si="55"/>
        <v>203392.94</v>
      </c>
      <c r="H101" s="7">
        <f t="shared" si="56"/>
        <v>396607.06</v>
      </c>
      <c r="I101" s="28"/>
    </row>
    <row r="102" spans="1:9" x14ac:dyDescent="0.25">
      <c r="A102" s="10" t="s">
        <v>172</v>
      </c>
      <c r="B102" s="2" t="s">
        <v>177</v>
      </c>
      <c r="C102" s="7">
        <v>100000</v>
      </c>
      <c r="D102" s="7">
        <v>0</v>
      </c>
      <c r="E102" s="7">
        <f t="shared" si="54"/>
        <v>100000</v>
      </c>
      <c r="F102" s="7">
        <v>0</v>
      </c>
      <c r="G102" s="7">
        <f t="shared" si="55"/>
        <v>0</v>
      </c>
      <c r="H102" s="7">
        <f>+E102-F102</f>
        <v>100000</v>
      </c>
      <c r="I102" s="28"/>
    </row>
    <row r="103" spans="1:9" x14ac:dyDescent="0.25">
      <c r="A103" s="10" t="s">
        <v>173</v>
      </c>
      <c r="B103" s="2" t="s">
        <v>178</v>
      </c>
      <c r="C103" s="7">
        <v>120000</v>
      </c>
      <c r="D103" s="7">
        <v>0</v>
      </c>
      <c r="E103" s="7">
        <f t="shared" si="54"/>
        <v>120000</v>
      </c>
      <c r="F103" s="7">
        <v>12910</v>
      </c>
      <c r="G103" s="7">
        <f t="shared" si="55"/>
        <v>12910</v>
      </c>
      <c r="H103" s="7">
        <f t="shared" si="56"/>
        <v>107090</v>
      </c>
      <c r="I103" s="28"/>
    </row>
    <row r="104" spans="1:9" x14ac:dyDescent="0.25">
      <c r="A104" s="10" t="s">
        <v>432</v>
      </c>
      <c r="B104" s="2" t="s">
        <v>433</v>
      </c>
      <c r="C104" s="7">
        <v>0</v>
      </c>
      <c r="D104" s="7">
        <v>0</v>
      </c>
      <c r="E104" s="7">
        <f t="shared" ref="E104" si="57">+C104+D104</f>
        <v>0</v>
      </c>
      <c r="F104" s="7">
        <v>710595.13</v>
      </c>
      <c r="G104" s="7">
        <f t="shared" ref="G104" si="58">+F104</f>
        <v>710595.13</v>
      </c>
      <c r="H104" s="7">
        <f t="shared" ref="H104" si="59">+E104-F104</f>
        <v>-710595.13</v>
      </c>
      <c r="I104" s="28"/>
    </row>
    <row r="105" spans="1:9" x14ac:dyDescent="0.25">
      <c r="A105" s="10" t="s">
        <v>434</v>
      </c>
      <c r="B105" s="2" t="s">
        <v>435</v>
      </c>
      <c r="C105" s="7">
        <v>0</v>
      </c>
      <c r="D105" s="7">
        <v>0</v>
      </c>
      <c r="E105" s="7">
        <f t="shared" ref="E105:E108" si="60">+C105+D105</f>
        <v>0</v>
      </c>
      <c r="F105" s="7">
        <v>3420804.03</v>
      </c>
      <c r="G105" s="7">
        <f t="shared" ref="G105:G108" si="61">+F105</f>
        <v>3420804.03</v>
      </c>
      <c r="H105" s="7">
        <f t="shared" ref="H105:H108" si="62">+E105-F105</f>
        <v>-3420804.03</v>
      </c>
      <c r="I105" s="28"/>
    </row>
    <row r="106" spans="1:9" x14ac:dyDescent="0.25">
      <c r="A106" s="10" t="s">
        <v>437</v>
      </c>
      <c r="B106" s="2" t="s">
        <v>436</v>
      </c>
      <c r="C106" s="7">
        <v>0</v>
      </c>
      <c r="D106" s="7">
        <v>0</v>
      </c>
      <c r="E106" s="7">
        <f t="shared" si="60"/>
        <v>0</v>
      </c>
      <c r="F106" s="7">
        <v>98682.880000000005</v>
      </c>
      <c r="G106" s="7">
        <f t="shared" si="61"/>
        <v>98682.880000000005</v>
      </c>
      <c r="H106" s="7">
        <f t="shared" si="62"/>
        <v>-98682.880000000005</v>
      </c>
      <c r="I106" s="28"/>
    </row>
    <row r="107" spans="1:9" x14ac:dyDescent="0.25">
      <c r="A107" s="10" t="s">
        <v>438</v>
      </c>
      <c r="B107" s="2" t="s">
        <v>439</v>
      </c>
      <c r="C107" s="7">
        <v>0</v>
      </c>
      <c r="D107" s="7">
        <v>0</v>
      </c>
      <c r="E107" s="7">
        <f t="shared" si="60"/>
        <v>0</v>
      </c>
      <c r="F107" s="7">
        <v>268105.14</v>
      </c>
      <c r="G107" s="7">
        <f t="shared" si="61"/>
        <v>268105.14</v>
      </c>
      <c r="H107" s="7">
        <f t="shared" si="62"/>
        <v>-268105.14</v>
      </c>
      <c r="I107" s="28"/>
    </row>
    <row r="108" spans="1:9" x14ac:dyDescent="0.25">
      <c r="A108" s="10" t="s">
        <v>440</v>
      </c>
      <c r="B108" s="2" t="s">
        <v>441</v>
      </c>
      <c r="C108" s="7">
        <v>0</v>
      </c>
      <c r="D108" s="7">
        <v>0</v>
      </c>
      <c r="E108" s="7">
        <f t="shared" si="60"/>
        <v>0</v>
      </c>
      <c r="F108" s="7">
        <v>142459.26</v>
      </c>
      <c r="G108" s="7">
        <f t="shared" si="61"/>
        <v>142459.26</v>
      </c>
      <c r="H108" s="7">
        <f t="shared" si="62"/>
        <v>-142459.26</v>
      </c>
      <c r="I108" s="28"/>
    </row>
    <row r="109" spans="1:9" s="3" customFormat="1" x14ac:dyDescent="0.25">
      <c r="A109" s="1">
        <v>3.6</v>
      </c>
      <c r="B109" s="3" t="s">
        <v>48</v>
      </c>
      <c r="C109" s="13">
        <f>+C110</f>
        <v>1000000</v>
      </c>
      <c r="D109" s="13">
        <f>+D110</f>
        <v>0</v>
      </c>
      <c r="E109" s="13">
        <f>+E110</f>
        <v>1000000</v>
      </c>
      <c r="F109" s="13">
        <f>+F110</f>
        <v>1175741.92</v>
      </c>
      <c r="G109" s="13">
        <f t="shared" ref="G109:H109" si="63">+G110</f>
        <v>1175741.92</v>
      </c>
      <c r="H109" s="13">
        <f t="shared" si="63"/>
        <v>-175741.91999999993</v>
      </c>
      <c r="I109" s="28"/>
    </row>
    <row r="110" spans="1:9" x14ac:dyDescent="0.25">
      <c r="A110" s="10" t="s">
        <v>179</v>
      </c>
      <c r="B110" s="2" t="s">
        <v>180</v>
      </c>
      <c r="C110" s="7">
        <v>1000000</v>
      </c>
      <c r="D110" s="7">
        <v>0</v>
      </c>
      <c r="E110" s="7">
        <f>+C110+D110</f>
        <v>1000000</v>
      </c>
      <c r="F110" s="7">
        <v>1175741.92</v>
      </c>
      <c r="G110" s="7">
        <f>+F110</f>
        <v>1175741.92</v>
      </c>
      <c r="H110" s="7">
        <f>+E110-F110</f>
        <v>-175741.91999999993</v>
      </c>
      <c r="I110" s="28"/>
    </row>
    <row r="111" spans="1:9" s="3" customFormat="1" x14ac:dyDescent="0.25">
      <c r="A111" s="1">
        <v>3.7</v>
      </c>
      <c r="B111" s="3" t="s">
        <v>24</v>
      </c>
      <c r="C111" s="13">
        <f>+C112+C113+C114+C115</f>
        <v>280000</v>
      </c>
      <c r="D111" s="13">
        <f t="shared" ref="D111:H111" si="64">+D112+D113+D114+D115</f>
        <v>0</v>
      </c>
      <c r="E111" s="13">
        <f t="shared" si="64"/>
        <v>280000</v>
      </c>
      <c r="F111" s="13">
        <f>+F112+F113+F114+F115</f>
        <v>97160.66</v>
      </c>
      <c r="G111" s="13">
        <f t="shared" si="64"/>
        <v>97160.66</v>
      </c>
      <c r="H111" s="13">
        <f t="shared" si="64"/>
        <v>182839.34</v>
      </c>
      <c r="I111" s="28"/>
    </row>
    <row r="112" spans="1:9" x14ac:dyDescent="0.25">
      <c r="A112" s="10" t="s">
        <v>181</v>
      </c>
      <c r="B112" s="2" t="s">
        <v>184</v>
      </c>
      <c r="C112" s="7">
        <v>30000</v>
      </c>
      <c r="D112" s="7">
        <v>0</v>
      </c>
      <c r="E112" s="7">
        <f t="shared" ref="E112:E115" si="65">+C112+D112</f>
        <v>30000</v>
      </c>
      <c r="F112" s="7">
        <v>0</v>
      </c>
      <c r="G112" s="7">
        <f t="shared" ref="G112:G115" si="66">+F112</f>
        <v>0</v>
      </c>
      <c r="H112" s="7">
        <f t="shared" ref="H112:H115" si="67">+E112-F112</f>
        <v>30000</v>
      </c>
      <c r="I112" s="28"/>
    </row>
    <row r="113" spans="1:10" x14ac:dyDescent="0.25">
      <c r="A113" s="10" t="s">
        <v>182</v>
      </c>
      <c r="B113" s="2" t="s">
        <v>312</v>
      </c>
      <c r="C113" s="7">
        <v>200000</v>
      </c>
      <c r="D113" s="7">
        <v>0</v>
      </c>
      <c r="E113" s="7">
        <f t="shared" si="65"/>
        <v>200000</v>
      </c>
      <c r="F113" s="7">
        <v>97160.66</v>
      </c>
      <c r="G113" s="7">
        <f t="shared" si="66"/>
        <v>97160.66</v>
      </c>
      <c r="H113" s="7">
        <f t="shared" si="67"/>
        <v>102839.34</v>
      </c>
      <c r="I113" s="28"/>
    </row>
    <row r="114" spans="1:10" x14ac:dyDescent="0.25">
      <c r="A114" s="10" t="s">
        <v>313</v>
      </c>
      <c r="B114" s="2" t="s">
        <v>314</v>
      </c>
      <c r="C114" s="7">
        <v>0</v>
      </c>
      <c r="D114" s="7">
        <v>0</v>
      </c>
      <c r="E114" s="7">
        <f t="shared" si="65"/>
        <v>0</v>
      </c>
      <c r="F114" s="7">
        <v>0</v>
      </c>
      <c r="G114" s="7">
        <f t="shared" si="66"/>
        <v>0</v>
      </c>
      <c r="H114" s="7">
        <f t="shared" si="67"/>
        <v>0</v>
      </c>
      <c r="I114" s="28"/>
    </row>
    <row r="115" spans="1:10" x14ac:dyDescent="0.25">
      <c r="A115" s="10" t="s">
        <v>183</v>
      </c>
      <c r="B115" s="2" t="s">
        <v>186</v>
      </c>
      <c r="C115" s="7">
        <v>50000</v>
      </c>
      <c r="D115" s="7">
        <v>0</v>
      </c>
      <c r="E115" s="7">
        <f t="shared" si="65"/>
        <v>50000</v>
      </c>
      <c r="F115" s="7">
        <v>0</v>
      </c>
      <c r="G115" s="7">
        <f t="shared" si="66"/>
        <v>0</v>
      </c>
      <c r="H115" s="7">
        <f t="shared" si="67"/>
        <v>50000</v>
      </c>
      <c r="I115" s="28"/>
    </row>
    <row r="116" spans="1:10" s="3" customFormat="1" x14ac:dyDescent="0.25">
      <c r="A116" s="1">
        <v>3.8</v>
      </c>
      <c r="B116" s="3" t="s">
        <v>25</v>
      </c>
      <c r="C116" s="13">
        <f>+C117+C118+C119</f>
        <v>3600000</v>
      </c>
      <c r="D116" s="13">
        <f>+D117+D118+D119</f>
        <v>0</v>
      </c>
      <c r="E116" s="13">
        <f>+E117+E118+E119</f>
        <v>3600000</v>
      </c>
      <c r="F116" s="13">
        <f>+F117+F118+F119</f>
        <v>9943643.2000000011</v>
      </c>
      <c r="G116" s="13">
        <f t="shared" ref="G116:H116" si="68">+G117+G118+G119</f>
        <v>9943643.2000000011</v>
      </c>
      <c r="H116" s="13">
        <f t="shared" si="68"/>
        <v>-6343643.2000000011</v>
      </c>
      <c r="I116" s="28"/>
    </row>
    <row r="117" spans="1:10" x14ac:dyDescent="0.25">
      <c r="A117" s="10" t="s">
        <v>187</v>
      </c>
      <c r="B117" s="2" t="s">
        <v>190</v>
      </c>
      <c r="C117" s="7">
        <v>800000</v>
      </c>
      <c r="D117" s="7">
        <v>0</v>
      </c>
      <c r="E117" s="7">
        <f>+C117+D117</f>
        <v>800000</v>
      </c>
      <c r="F117" s="7">
        <v>1353582.9</v>
      </c>
      <c r="G117" s="7">
        <f>+F117</f>
        <v>1353582.9</v>
      </c>
      <c r="H117" s="7">
        <f>+E117-F117</f>
        <v>-553582.89999999991</v>
      </c>
      <c r="I117" s="28"/>
    </row>
    <row r="118" spans="1:10" x14ac:dyDescent="0.25">
      <c r="A118" s="10" t="s">
        <v>188</v>
      </c>
      <c r="B118" s="2" t="s">
        <v>191</v>
      </c>
      <c r="C118" s="7">
        <v>2800000</v>
      </c>
      <c r="D118" s="7">
        <v>0</v>
      </c>
      <c r="E118" s="7">
        <f>+C118+D118</f>
        <v>2800000</v>
      </c>
      <c r="F118" s="7">
        <v>8590060.3000000007</v>
      </c>
      <c r="G118" s="7">
        <f>+F118</f>
        <v>8590060.3000000007</v>
      </c>
      <c r="H118" s="7">
        <f>+E118-F118</f>
        <v>-5790060.3000000007</v>
      </c>
      <c r="I118" s="28"/>
    </row>
    <row r="119" spans="1:10" x14ac:dyDescent="0.25">
      <c r="A119" s="10" t="s">
        <v>189</v>
      </c>
      <c r="B119" s="2" t="s">
        <v>192</v>
      </c>
      <c r="C119" s="7">
        <v>0</v>
      </c>
      <c r="D119" s="7">
        <v>0</v>
      </c>
      <c r="E119" s="7">
        <f>+C119+D119</f>
        <v>0</v>
      </c>
      <c r="F119" s="7">
        <v>0</v>
      </c>
      <c r="G119" s="7">
        <f>+F119</f>
        <v>0</v>
      </c>
      <c r="H119" s="7">
        <f>+E119-F119</f>
        <v>0</v>
      </c>
      <c r="I119" s="28"/>
    </row>
    <row r="120" spans="1:10" s="3" customFormat="1" x14ac:dyDescent="0.25">
      <c r="A120" s="1">
        <v>3.9</v>
      </c>
      <c r="B120" s="3" t="s">
        <v>26</v>
      </c>
      <c r="C120" s="13">
        <f t="shared" ref="C120:H120" si="69">+C121+C122+C123+C124+C1312+C125</f>
        <v>7252051</v>
      </c>
      <c r="D120" s="13">
        <f t="shared" si="69"/>
        <v>0</v>
      </c>
      <c r="E120" s="13">
        <f t="shared" si="69"/>
        <v>7252051</v>
      </c>
      <c r="F120" s="13">
        <f t="shared" si="69"/>
        <v>5152331.62</v>
      </c>
      <c r="G120" s="13">
        <f t="shared" si="69"/>
        <v>5152331.62</v>
      </c>
      <c r="H120" s="13">
        <f t="shared" si="69"/>
        <v>2099719.38</v>
      </c>
      <c r="I120" s="28"/>
    </row>
    <row r="121" spans="1:10" x14ac:dyDescent="0.25">
      <c r="A121" s="10" t="s">
        <v>193</v>
      </c>
      <c r="B121" s="2" t="s">
        <v>198</v>
      </c>
      <c r="C121" s="7">
        <v>780900</v>
      </c>
      <c r="D121" s="7">
        <v>0</v>
      </c>
      <c r="E121" s="7">
        <f>+C121+D121</f>
        <v>780900</v>
      </c>
      <c r="F121" s="7">
        <v>343422.75</v>
      </c>
      <c r="G121" s="7">
        <f>+F121</f>
        <v>343422.75</v>
      </c>
      <c r="H121" s="7">
        <f>+E121-F121</f>
        <v>437477.25</v>
      </c>
      <c r="I121" s="28"/>
    </row>
    <row r="122" spans="1:10" x14ac:dyDescent="0.25">
      <c r="A122" s="10" t="s">
        <v>194</v>
      </c>
      <c r="B122" s="2" t="s">
        <v>199</v>
      </c>
      <c r="C122" s="7">
        <v>200000</v>
      </c>
      <c r="D122" s="7">
        <v>0</v>
      </c>
      <c r="E122" s="7">
        <f>+C122+D122</f>
        <v>200000</v>
      </c>
      <c r="F122" s="7">
        <v>8000</v>
      </c>
      <c r="G122" s="7">
        <f>+F122</f>
        <v>8000</v>
      </c>
      <c r="H122" s="7">
        <f>+E122-F122</f>
        <v>192000</v>
      </c>
      <c r="I122" s="28"/>
    </row>
    <row r="123" spans="1:10" x14ac:dyDescent="0.25">
      <c r="A123" s="10" t="s">
        <v>195</v>
      </c>
      <c r="B123" s="2" t="s">
        <v>200</v>
      </c>
      <c r="C123" s="7">
        <v>500000</v>
      </c>
      <c r="D123" s="7">
        <v>0</v>
      </c>
      <c r="E123" s="7">
        <f>+C123+D123</f>
        <v>500000</v>
      </c>
      <c r="F123" s="7">
        <v>415281.5</v>
      </c>
      <c r="G123" s="7">
        <f>+F123</f>
        <v>415281.5</v>
      </c>
      <c r="H123" s="7">
        <f>+E123-F123</f>
        <v>84718.5</v>
      </c>
      <c r="I123" s="28"/>
    </row>
    <row r="124" spans="1:10" x14ac:dyDescent="0.25">
      <c r="A124" s="10" t="s">
        <v>196</v>
      </c>
      <c r="B124" s="2" t="s">
        <v>201</v>
      </c>
      <c r="C124" s="7">
        <v>2071151</v>
      </c>
      <c r="D124" s="7">
        <v>0</v>
      </c>
      <c r="E124" s="7">
        <f>+C124+D124</f>
        <v>2071151</v>
      </c>
      <c r="F124" s="7">
        <v>1616593</v>
      </c>
      <c r="G124" s="7">
        <f>+F124</f>
        <v>1616593</v>
      </c>
      <c r="H124" s="7">
        <f>+E124-F124</f>
        <v>454558</v>
      </c>
      <c r="I124" s="28"/>
    </row>
    <row r="125" spans="1:10" x14ac:dyDescent="0.25">
      <c r="A125" s="10" t="s">
        <v>197</v>
      </c>
      <c r="B125" s="2" t="s">
        <v>26</v>
      </c>
      <c r="C125" s="7">
        <v>3700000</v>
      </c>
      <c r="D125" s="7">
        <v>0</v>
      </c>
      <c r="E125" s="7">
        <f>+C125+D125</f>
        <v>3700000</v>
      </c>
      <c r="F125" s="7">
        <v>2769034.37</v>
      </c>
      <c r="G125" s="7">
        <f>+F125</f>
        <v>2769034.37</v>
      </c>
      <c r="H125" s="7">
        <f>+E125-F125</f>
        <v>930965.62999999989</v>
      </c>
      <c r="I125" s="28"/>
    </row>
    <row r="126" spans="1:10" s="3" customFormat="1" x14ac:dyDescent="0.25">
      <c r="A126" s="5">
        <v>4</v>
      </c>
      <c r="B126" s="4" t="s">
        <v>49</v>
      </c>
      <c r="C126" s="6">
        <f>+C127+C130+C132+C134+C145+C142</f>
        <v>19585452</v>
      </c>
      <c r="D126" s="6">
        <f t="shared" ref="D126" si="70">+D127+D130+D132+D134+D145+D142</f>
        <v>0</v>
      </c>
      <c r="E126" s="6">
        <f>+E127+E130+E132+E134+E145+E142</f>
        <v>19585452</v>
      </c>
      <c r="F126" s="6">
        <f t="shared" ref="F126:H126" si="71">+F127+F130+F132+F134+F145</f>
        <v>19629559.02</v>
      </c>
      <c r="G126" s="6">
        <f t="shared" si="71"/>
        <v>19629559.02</v>
      </c>
      <c r="H126" s="6">
        <f t="shared" si="71"/>
        <v>-44107.019999999553</v>
      </c>
      <c r="I126" s="28"/>
      <c r="J126" s="29"/>
    </row>
    <row r="127" spans="1:10" s="3" customFormat="1" x14ac:dyDescent="0.25">
      <c r="A127" s="1">
        <v>4.0999999999999996</v>
      </c>
      <c r="B127" s="3" t="s">
        <v>50</v>
      </c>
      <c r="C127" s="13">
        <f>+C128+C129</f>
        <v>11500000</v>
      </c>
      <c r="D127" s="13">
        <f t="shared" ref="D127:H127" si="72">+D128+D129</f>
        <v>0</v>
      </c>
      <c r="E127" s="13">
        <f>+E128+E129</f>
        <v>11500000</v>
      </c>
      <c r="F127" s="13">
        <f>+F128+F129</f>
        <v>11450752.199999999</v>
      </c>
      <c r="G127" s="13">
        <f t="shared" si="72"/>
        <v>11450752.199999999</v>
      </c>
      <c r="H127" s="13">
        <f t="shared" si="72"/>
        <v>49247.800000000745</v>
      </c>
      <c r="I127" s="28"/>
    </row>
    <row r="128" spans="1:10" x14ac:dyDescent="0.25">
      <c r="A128" s="10" t="s">
        <v>203</v>
      </c>
      <c r="B128" s="2" t="s">
        <v>206</v>
      </c>
      <c r="C128" s="7">
        <v>0</v>
      </c>
      <c r="D128" s="7">
        <v>0</v>
      </c>
      <c r="E128" s="7">
        <f t="shared" ref="E128:E129" si="73">+C128+D128</f>
        <v>0</v>
      </c>
      <c r="F128" s="7">
        <v>0</v>
      </c>
      <c r="G128" s="7">
        <f t="shared" ref="G128:G129" si="74">+F128</f>
        <v>0</v>
      </c>
      <c r="H128" s="7">
        <f t="shared" ref="H128" si="75">+E128-G128</f>
        <v>0</v>
      </c>
      <c r="I128" s="28"/>
    </row>
    <row r="129" spans="1:9" x14ac:dyDescent="0.25">
      <c r="A129" s="10" t="s">
        <v>204</v>
      </c>
      <c r="B129" s="2" t="s">
        <v>207</v>
      </c>
      <c r="C129" s="7">
        <v>11500000</v>
      </c>
      <c r="D129" s="7">
        <v>0</v>
      </c>
      <c r="E129" s="7">
        <f t="shared" si="73"/>
        <v>11500000</v>
      </c>
      <c r="F129" s="7">
        <v>11450752.199999999</v>
      </c>
      <c r="G129" s="7">
        <f t="shared" si="74"/>
        <v>11450752.199999999</v>
      </c>
      <c r="H129" s="7">
        <f t="shared" ref="H129" si="76">+E129-F129</f>
        <v>49247.800000000745</v>
      </c>
      <c r="I129" s="28"/>
    </row>
    <row r="130" spans="1:9" s="3" customFormat="1" x14ac:dyDescent="0.25">
      <c r="A130" s="1">
        <v>4.2</v>
      </c>
      <c r="B130" s="3" t="s">
        <v>51</v>
      </c>
      <c r="C130" s="13">
        <f>+C131</f>
        <v>0</v>
      </c>
      <c r="D130" s="13">
        <f t="shared" ref="D130:H130" si="77">+D131</f>
        <v>0</v>
      </c>
      <c r="E130" s="13">
        <f>+E131</f>
        <v>0</v>
      </c>
      <c r="F130" s="13">
        <f t="shared" si="77"/>
        <v>0</v>
      </c>
      <c r="G130" s="13">
        <f t="shared" si="77"/>
        <v>0</v>
      </c>
      <c r="H130" s="13">
        <f t="shared" si="77"/>
        <v>0</v>
      </c>
      <c r="I130" s="28"/>
    </row>
    <row r="131" spans="1:9" x14ac:dyDescent="0.25">
      <c r="A131" s="10" t="s">
        <v>208</v>
      </c>
      <c r="B131" s="2" t="s">
        <v>214</v>
      </c>
      <c r="C131" s="7">
        <v>0</v>
      </c>
      <c r="D131" s="7">
        <v>0</v>
      </c>
      <c r="E131" s="7">
        <f t="shared" ref="E131" si="78">+C131+D131</f>
        <v>0</v>
      </c>
      <c r="F131" s="7">
        <v>0</v>
      </c>
      <c r="G131" s="7">
        <f t="shared" ref="G131" si="79">+F131</f>
        <v>0</v>
      </c>
      <c r="H131" s="7">
        <f t="shared" ref="H131" si="80">+E131-F131</f>
        <v>0</v>
      </c>
      <c r="I131" s="28"/>
    </row>
    <row r="132" spans="1:9" s="3" customFormat="1" x14ac:dyDescent="0.25">
      <c r="A132" s="1" t="s">
        <v>209</v>
      </c>
      <c r="B132" s="3" t="s">
        <v>27</v>
      </c>
      <c r="C132" s="13">
        <f>+C133</f>
        <v>600000</v>
      </c>
      <c r="D132" s="13">
        <f t="shared" ref="D132" si="81">+D133</f>
        <v>0</v>
      </c>
      <c r="E132" s="13">
        <f>+E133</f>
        <v>600000</v>
      </c>
      <c r="F132" s="13">
        <f t="shared" ref="F132:H132" si="82">+F133</f>
        <v>177500</v>
      </c>
      <c r="G132" s="13">
        <f t="shared" si="82"/>
        <v>177500</v>
      </c>
      <c r="H132" s="13">
        <f t="shared" si="82"/>
        <v>422500</v>
      </c>
      <c r="I132" s="28"/>
    </row>
    <row r="133" spans="1:9" x14ac:dyDescent="0.25">
      <c r="A133" s="10" t="s">
        <v>410</v>
      </c>
      <c r="B133" s="2" t="s">
        <v>411</v>
      </c>
      <c r="C133" s="7">
        <v>600000</v>
      </c>
      <c r="D133" s="7">
        <v>0</v>
      </c>
      <c r="E133" s="7">
        <f t="shared" ref="E133" si="83">+C133+D133</f>
        <v>600000</v>
      </c>
      <c r="F133" s="7">
        <v>177500</v>
      </c>
      <c r="G133" s="7">
        <f t="shared" ref="G133" si="84">+F133</f>
        <v>177500</v>
      </c>
      <c r="H133" s="7">
        <f t="shared" ref="H133" si="85">+E133-F133</f>
        <v>422500</v>
      </c>
      <c r="I133" s="28"/>
    </row>
    <row r="134" spans="1:9" s="3" customFormat="1" x14ac:dyDescent="0.25">
      <c r="A134" s="1">
        <v>4.4000000000000004</v>
      </c>
      <c r="B134" s="3" t="s">
        <v>28</v>
      </c>
      <c r="C134" s="13">
        <f>+C135+C136+C137+C138+C141+C140</f>
        <v>7485452</v>
      </c>
      <c r="D134" s="13">
        <f t="shared" ref="D134:H134" si="86">+D135+D136+D137+D138+D141+D140</f>
        <v>0</v>
      </c>
      <c r="E134" s="13">
        <f t="shared" si="86"/>
        <v>7485452</v>
      </c>
      <c r="F134" s="13">
        <f t="shared" si="86"/>
        <v>8001306.8200000003</v>
      </c>
      <c r="G134" s="13">
        <f t="shared" si="86"/>
        <v>8001306.8200000003</v>
      </c>
      <c r="H134" s="13">
        <f t="shared" si="86"/>
        <v>-515854.8200000003</v>
      </c>
      <c r="I134" s="28"/>
    </row>
    <row r="135" spans="1:9" x14ac:dyDescent="0.25">
      <c r="A135" s="10" t="s">
        <v>210</v>
      </c>
      <c r="B135" s="2" t="s">
        <v>215</v>
      </c>
      <c r="C135" s="7">
        <v>3816852</v>
      </c>
      <c r="D135" s="7">
        <v>0</v>
      </c>
      <c r="E135" s="7">
        <f t="shared" ref="E135:E137" si="87">+C135+D135</f>
        <v>3816852</v>
      </c>
      <c r="F135" s="7">
        <v>4063749.1</v>
      </c>
      <c r="G135" s="7">
        <f t="shared" ref="G135:G137" si="88">+F135</f>
        <v>4063749.1</v>
      </c>
      <c r="H135" s="7">
        <f t="shared" ref="H135:H137" si="89">+E135-F135</f>
        <v>-246897.10000000009</v>
      </c>
      <c r="I135" s="28"/>
    </row>
    <row r="136" spans="1:9" x14ac:dyDescent="0.25">
      <c r="A136" s="10" t="s">
        <v>211</v>
      </c>
      <c r="B136" s="2" t="s">
        <v>216</v>
      </c>
      <c r="C136" s="7">
        <v>186600</v>
      </c>
      <c r="D136" s="7">
        <v>0</v>
      </c>
      <c r="E136" s="7">
        <f t="shared" si="87"/>
        <v>186600</v>
      </c>
      <c r="F136" s="7">
        <v>171800</v>
      </c>
      <c r="G136" s="7">
        <f t="shared" si="88"/>
        <v>171800</v>
      </c>
      <c r="H136" s="7">
        <f t="shared" si="89"/>
        <v>14800</v>
      </c>
      <c r="I136" s="28"/>
    </row>
    <row r="137" spans="1:9" x14ac:dyDescent="0.25">
      <c r="A137" s="10" t="s">
        <v>212</v>
      </c>
      <c r="B137" s="2" t="s">
        <v>217</v>
      </c>
      <c r="C137" s="7">
        <v>1300000</v>
      </c>
      <c r="D137" s="7">
        <v>0</v>
      </c>
      <c r="E137" s="7">
        <f t="shared" si="87"/>
        <v>1300000</v>
      </c>
      <c r="F137" s="7">
        <v>2465757.7200000002</v>
      </c>
      <c r="G137" s="7">
        <f t="shared" si="88"/>
        <v>2465757.7200000002</v>
      </c>
      <c r="H137" s="7">
        <f t="shared" si="89"/>
        <v>-1165757.7200000002</v>
      </c>
      <c r="I137" s="28"/>
    </row>
    <row r="138" spans="1:9" s="3" customFormat="1" x14ac:dyDescent="0.25">
      <c r="A138" s="22" t="s">
        <v>219</v>
      </c>
      <c r="B138" s="3" t="s">
        <v>222</v>
      </c>
      <c r="C138" s="13">
        <f>+C139</f>
        <v>1482000</v>
      </c>
      <c r="D138" s="13">
        <f t="shared" ref="D138:H138" si="90">+D139</f>
        <v>0</v>
      </c>
      <c r="E138" s="13">
        <f t="shared" si="90"/>
        <v>1482000</v>
      </c>
      <c r="F138" s="13">
        <f t="shared" si="90"/>
        <v>1300000</v>
      </c>
      <c r="G138" s="13">
        <f t="shared" si="90"/>
        <v>1300000</v>
      </c>
      <c r="H138" s="13">
        <f t="shared" si="90"/>
        <v>182000</v>
      </c>
      <c r="I138" s="28"/>
    </row>
    <row r="139" spans="1:9" x14ac:dyDescent="0.25">
      <c r="A139" s="10" t="s">
        <v>220</v>
      </c>
      <c r="B139" s="2" t="s">
        <v>223</v>
      </c>
      <c r="C139" s="7">
        <v>1482000</v>
      </c>
      <c r="D139" s="7">
        <v>0</v>
      </c>
      <c r="E139" s="7">
        <f t="shared" ref="E139:E141" si="91">+C139+D139</f>
        <v>1482000</v>
      </c>
      <c r="F139" s="7">
        <v>1300000</v>
      </c>
      <c r="G139" s="7">
        <f t="shared" ref="G139:G141" si="92">+F139</f>
        <v>1300000</v>
      </c>
      <c r="H139" s="7">
        <f t="shared" ref="H139:H141" si="93">+E139-F139</f>
        <v>182000</v>
      </c>
      <c r="I139" s="28"/>
    </row>
    <row r="140" spans="1:9" x14ac:dyDescent="0.25">
      <c r="A140" s="10" t="s">
        <v>315</v>
      </c>
      <c r="B140" s="2" t="s">
        <v>316</v>
      </c>
      <c r="C140" s="7">
        <v>700000</v>
      </c>
      <c r="D140" s="7">
        <v>0</v>
      </c>
      <c r="E140" s="7">
        <f t="shared" si="91"/>
        <v>700000</v>
      </c>
      <c r="F140" s="7">
        <v>0</v>
      </c>
      <c r="G140" s="7">
        <f t="shared" si="92"/>
        <v>0</v>
      </c>
      <c r="H140" s="7">
        <f t="shared" si="93"/>
        <v>700000</v>
      </c>
      <c r="I140" s="28"/>
    </row>
    <row r="141" spans="1:9" x14ac:dyDescent="0.25">
      <c r="A141" s="10" t="s">
        <v>221</v>
      </c>
      <c r="B141" s="2" t="s">
        <v>224</v>
      </c>
      <c r="C141" s="7">
        <v>0</v>
      </c>
      <c r="D141" s="7">
        <v>0</v>
      </c>
      <c r="E141" s="7">
        <f t="shared" si="91"/>
        <v>0</v>
      </c>
      <c r="F141" s="7">
        <v>0</v>
      </c>
      <c r="G141" s="7">
        <f t="shared" si="92"/>
        <v>0</v>
      </c>
      <c r="H141" s="7">
        <f t="shared" si="93"/>
        <v>0</v>
      </c>
      <c r="I141" s="28"/>
    </row>
    <row r="142" spans="1:9" s="3" customFormat="1" x14ac:dyDescent="0.25">
      <c r="A142" s="1" t="s">
        <v>317</v>
      </c>
      <c r="B142" s="3" t="s">
        <v>319</v>
      </c>
      <c r="C142" s="13">
        <f>+C143+C144</f>
        <v>0</v>
      </c>
      <c r="D142" s="13">
        <f t="shared" ref="D142:H142" si="94">+D143+D144</f>
        <v>0</v>
      </c>
      <c r="E142" s="13">
        <f t="shared" si="94"/>
        <v>0</v>
      </c>
      <c r="F142" s="13">
        <f t="shared" si="94"/>
        <v>0</v>
      </c>
      <c r="G142" s="13">
        <f t="shared" si="94"/>
        <v>0</v>
      </c>
      <c r="H142" s="13">
        <f t="shared" si="94"/>
        <v>0</v>
      </c>
      <c r="I142" s="28"/>
    </row>
    <row r="143" spans="1:9" x14ac:dyDescent="0.25">
      <c r="A143" s="10" t="s">
        <v>318</v>
      </c>
      <c r="B143" s="2" t="s">
        <v>320</v>
      </c>
      <c r="C143" s="7">
        <v>0</v>
      </c>
      <c r="D143" s="7">
        <v>0</v>
      </c>
      <c r="E143" s="7">
        <f t="shared" ref="E143:E144" si="95">+C143+D143</f>
        <v>0</v>
      </c>
      <c r="F143" s="7">
        <v>0</v>
      </c>
      <c r="G143" s="7">
        <f t="shared" ref="G143:G144" si="96">+F143</f>
        <v>0</v>
      </c>
      <c r="H143" s="7">
        <f t="shared" ref="H143:H144" si="97">+E143-F143</f>
        <v>0</v>
      </c>
      <c r="I143" s="28"/>
    </row>
    <row r="144" spans="1:9" x14ac:dyDescent="0.25">
      <c r="A144" s="10" t="s">
        <v>321</v>
      </c>
      <c r="B144" s="2" t="s">
        <v>322</v>
      </c>
      <c r="C144" s="7">
        <v>0</v>
      </c>
      <c r="D144" s="7">
        <v>0</v>
      </c>
      <c r="E144" s="7">
        <f t="shared" si="95"/>
        <v>0</v>
      </c>
      <c r="F144" s="7">
        <v>0</v>
      </c>
      <c r="G144" s="7">
        <f t="shared" si="96"/>
        <v>0</v>
      </c>
      <c r="H144" s="7">
        <f t="shared" si="97"/>
        <v>0</v>
      </c>
      <c r="I144" s="28"/>
    </row>
    <row r="145" spans="1:9" s="3" customFormat="1" x14ac:dyDescent="0.25">
      <c r="A145" s="1">
        <v>4.7</v>
      </c>
      <c r="B145" s="3" t="s">
        <v>29</v>
      </c>
      <c r="C145" s="13">
        <f>+C146</f>
        <v>0</v>
      </c>
      <c r="D145" s="13">
        <f t="shared" ref="D145:H145" si="98">+D146</f>
        <v>0</v>
      </c>
      <c r="E145" s="13">
        <f>+E146</f>
        <v>0</v>
      </c>
      <c r="F145" s="13">
        <f t="shared" si="98"/>
        <v>0</v>
      </c>
      <c r="G145" s="13">
        <f t="shared" si="98"/>
        <v>0</v>
      </c>
      <c r="H145" s="34">
        <f t="shared" si="98"/>
        <v>0</v>
      </c>
      <c r="I145" s="28"/>
    </row>
    <row r="146" spans="1:9" x14ac:dyDescent="0.25">
      <c r="A146" s="10" t="s">
        <v>225</v>
      </c>
      <c r="B146" s="2" t="s">
        <v>226</v>
      </c>
      <c r="C146" s="7">
        <v>0</v>
      </c>
      <c r="D146" s="7">
        <v>0</v>
      </c>
      <c r="E146" s="7">
        <f t="shared" ref="E146" si="99">+C146+D146</f>
        <v>0</v>
      </c>
      <c r="F146" s="7">
        <v>0</v>
      </c>
      <c r="G146" s="7">
        <f t="shared" ref="G146" si="100">+F146</f>
        <v>0</v>
      </c>
      <c r="H146" s="7">
        <f t="shared" ref="H146" si="101">+E146-F146</f>
        <v>0</v>
      </c>
      <c r="I146" s="28"/>
    </row>
    <row r="147" spans="1:9" s="3" customFormat="1" x14ac:dyDescent="0.25">
      <c r="A147" s="5">
        <v>5</v>
      </c>
      <c r="B147" s="4" t="s">
        <v>30</v>
      </c>
      <c r="C147" s="6">
        <f>+C148+C153+C163+C168+C159+C157</f>
        <v>2760000</v>
      </c>
      <c r="D147" s="6">
        <f t="shared" ref="D147:H147" si="102">+D148+D153+D163+D168+D159+D157</f>
        <v>0</v>
      </c>
      <c r="E147" s="6">
        <f t="shared" si="102"/>
        <v>2760000</v>
      </c>
      <c r="F147" s="6">
        <f>+F148+F153+F163+F168+F159+F157</f>
        <v>7472723.75</v>
      </c>
      <c r="G147" s="6">
        <f t="shared" si="102"/>
        <v>7472723.75</v>
      </c>
      <c r="H147" s="35">
        <f t="shared" si="102"/>
        <v>-4712723.75</v>
      </c>
      <c r="I147" s="28"/>
    </row>
    <row r="148" spans="1:9" s="3" customFormat="1" x14ac:dyDescent="0.25">
      <c r="A148" s="1">
        <v>5.0999999999999996</v>
      </c>
      <c r="B148" s="3" t="s">
        <v>31</v>
      </c>
      <c r="C148" s="13">
        <f>+C149+C151+C150+C152</f>
        <v>700000</v>
      </c>
      <c r="D148" s="13">
        <f t="shared" ref="D148:H148" si="103">+D149+D151+D150+D152</f>
        <v>0</v>
      </c>
      <c r="E148" s="13">
        <f>+E149+E151+E150+E152</f>
        <v>700000</v>
      </c>
      <c r="F148" s="13">
        <f>+F149+F151+F150+F152</f>
        <v>398444.52</v>
      </c>
      <c r="G148" s="13">
        <f t="shared" si="103"/>
        <v>398444.52</v>
      </c>
      <c r="H148" s="34">
        <f t="shared" si="103"/>
        <v>301555.48</v>
      </c>
      <c r="I148" s="28"/>
    </row>
    <row r="149" spans="1:9" x14ac:dyDescent="0.25">
      <c r="A149" s="10" t="s">
        <v>227</v>
      </c>
      <c r="B149" s="2" t="s">
        <v>230</v>
      </c>
      <c r="C149" s="7">
        <v>400000</v>
      </c>
      <c r="D149" s="7">
        <v>0</v>
      </c>
      <c r="E149" s="7">
        <f t="shared" ref="E149:E152" si="104">+C149+D149</f>
        <v>400000</v>
      </c>
      <c r="F149" s="7">
        <v>133319.67999999999</v>
      </c>
      <c r="G149" s="7">
        <f t="shared" ref="G149:G152" si="105">+F149</f>
        <v>133319.67999999999</v>
      </c>
      <c r="H149" s="7">
        <f t="shared" ref="H149:H152" si="106">+E149-F149</f>
        <v>266680.32000000001</v>
      </c>
      <c r="I149" s="28"/>
    </row>
    <row r="150" spans="1:9" x14ac:dyDescent="0.25">
      <c r="A150" s="10" t="s">
        <v>323</v>
      </c>
      <c r="B150" s="2" t="s">
        <v>324</v>
      </c>
      <c r="C150" s="7">
        <v>0</v>
      </c>
      <c r="D150" s="7">
        <v>0</v>
      </c>
      <c r="E150" s="7">
        <f t="shared" si="104"/>
        <v>0</v>
      </c>
      <c r="F150" s="7">
        <v>0</v>
      </c>
      <c r="G150" s="7">
        <f t="shared" si="105"/>
        <v>0</v>
      </c>
      <c r="H150" s="7">
        <f t="shared" si="106"/>
        <v>0</v>
      </c>
      <c r="I150" s="28"/>
    </row>
    <row r="151" spans="1:9" x14ac:dyDescent="0.25">
      <c r="A151" s="10" t="s">
        <v>228</v>
      </c>
      <c r="B151" s="2" t="s">
        <v>231</v>
      </c>
      <c r="C151" s="7">
        <v>300000</v>
      </c>
      <c r="D151" s="7">
        <v>0</v>
      </c>
      <c r="E151" s="7">
        <f t="shared" si="104"/>
        <v>300000</v>
      </c>
      <c r="F151" s="7">
        <v>265124.84000000003</v>
      </c>
      <c r="G151" s="7">
        <f t="shared" si="105"/>
        <v>265124.84000000003</v>
      </c>
      <c r="H151" s="7">
        <f t="shared" si="106"/>
        <v>34875.159999999974</v>
      </c>
      <c r="I151" s="28"/>
    </row>
    <row r="152" spans="1:9" x14ac:dyDescent="0.25">
      <c r="A152" s="10" t="s">
        <v>229</v>
      </c>
      <c r="B152" s="2" t="s">
        <v>374</v>
      </c>
      <c r="C152" s="7">
        <v>0</v>
      </c>
      <c r="D152" s="7">
        <v>0</v>
      </c>
      <c r="E152" s="7">
        <f t="shared" si="104"/>
        <v>0</v>
      </c>
      <c r="F152" s="7">
        <v>0</v>
      </c>
      <c r="G152" s="7">
        <f t="shared" si="105"/>
        <v>0</v>
      </c>
      <c r="H152" s="7">
        <f t="shared" si="106"/>
        <v>0</v>
      </c>
      <c r="I152" s="28"/>
    </row>
    <row r="153" spans="1:9" s="3" customFormat="1" x14ac:dyDescent="0.25">
      <c r="A153" s="1">
        <v>5.2</v>
      </c>
      <c r="B153" s="3" t="s">
        <v>52</v>
      </c>
      <c r="C153" s="13">
        <f t="shared" ref="C153:H153" si="107">+C154+C156+C155</f>
        <v>60000</v>
      </c>
      <c r="D153" s="13">
        <f t="shared" si="107"/>
        <v>0</v>
      </c>
      <c r="E153" s="13">
        <f t="shared" si="107"/>
        <v>60000</v>
      </c>
      <c r="F153" s="13">
        <f t="shared" si="107"/>
        <v>181596</v>
      </c>
      <c r="G153" s="13">
        <f t="shared" si="107"/>
        <v>181596</v>
      </c>
      <c r="H153" s="13">
        <f t="shared" si="107"/>
        <v>-121596</v>
      </c>
      <c r="I153" s="28"/>
    </row>
    <row r="154" spans="1:9" x14ac:dyDescent="0.25">
      <c r="A154" s="10" t="s">
        <v>232</v>
      </c>
      <c r="B154" s="2" t="s">
        <v>235</v>
      </c>
      <c r="C154" s="7">
        <v>0</v>
      </c>
      <c r="D154" s="7">
        <v>0</v>
      </c>
      <c r="E154" s="7">
        <f t="shared" ref="E154:E155" si="108">+C154+D154</f>
        <v>0</v>
      </c>
      <c r="F154" s="7">
        <v>0</v>
      </c>
      <c r="G154" s="7">
        <f t="shared" ref="G154:G155" si="109">+F154</f>
        <v>0</v>
      </c>
      <c r="H154" s="7">
        <f t="shared" ref="H154:H155" si="110">+E154-F154</f>
        <v>0</v>
      </c>
      <c r="I154" s="28"/>
    </row>
    <row r="155" spans="1:9" x14ac:dyDescent="0.25">
      <c r="A155" s="10" t="s">
        <v>233</v>
      </c>
      <c r="B155" s="2" t="s">
        <v>236</v>
      </c>
      <c r="C155" s="7">
        <v>60000</v>
      </c>
      <c r="D155" s="7">
        <v>0</v>
      </c>
      <c r="E155" s="7">
        <f t="shared" si="108"/>
        <v>60000</v>
      </c>
      <c r="F155" s="7">
        <v>181596</v>
      </c>
      <c r="G155" s="7">
        <f t="shared" si="109"/>
        <v>181596</v>
      </c>
      <c r="H155" s="7">
        <f t="shared" si="110"/>
        <v>-121596</v>
      </c>
      <c r="I155" s="28"/>
    </row>
    <row r="156" spans="1:9" x14ac:dyDescent="0.25">
      <c r="A156" s="10" t="s">
        <v>234</v>
      </c>
      <c r="B156" s="2" t="s">
        <v>237</v>
      </c>
      <c r="C156" s="7">
        <v>0</v>
      </c>
      <c r="D156" s="7">
        <v>0</v>
      </c>
      <c r="E156" s="7">
        <f t="shared" ref="E156" si="111">+C156+D156</f>
        <v>0</v>
      </c>
      <c r="F156" s="7">
        <v>0</v>
      </c>
      <c r="G156" s="7">
        <f t="shared" ref="G156" si="112">+F156</f>
        <v>0</v>
      </c>
      <c r="H156" s="7">
        <f t="shared" ref="H156" si="113">+E156-F156</f>
        <v>0</v>
      </c>
      <c r="I156" s="28"/>
    </row>
    <row r="157" spans="1:9" s="3" customFormat="1" x14ac:dyDescent="0.25">
      <c r="A157" s="1" t="s">
        <v>384</v>
      </c>
      <c r="B157" s="3" t="s">
        <v>412</v>
      </c>
      <c r="C157" s="13">
        <f>+C158</f>
        <v>0</v>
      </c>
      <c r="D157" s="13">
        <f t="shared" ref="D157:G157" si="114">+D158</f>
        <v>0</v>
      </c>
      <c r="E157" s="13">
        <f t="shared" si="114"/>
        <v>0</v>
      </c>
      <c r="F157" s="13">
        <f>+F158</f>
        <v>71778.48</v>
      </c>
      <c r="G157" s="13">
        <f t="shared" si="114"/>
        <v>71778.48</v>
      </c>
      <c r="H157" s="13">
        <f>+H158</f>
        <v>-71778.48</v>
      </c>
      <c r="I157" s="28"/>
    </row>
    <row r="158" spans="1:9" x14ac:dyDescent="0.25">
      <c r="A158" s="10" t="s">
        <v>385</v>
      </c>
      <c r="B158" s="2" t="s">
        <v>386</v>
      </c>
      <c r="C158" s="7">
        <v>0</v>
      </c>
      <c r="D158" s="7">
        <v>0</v>
      </c>
      <c r="E158" s="7">
        <f t="shared" ref="E158" si="115">+C158+D158</f>
        <v>0</v>
      </c>
      <c r="F158" s="7">
        <v>71778.48</v>
      </c>
      <c r="G158" s="7">
        <f t="shared" ref="G158" si="116">+F158</f>
        <v>71778.48</v>
      </c>
      <c r="H158" s="7">
        <f t="shared" ref="H158" si="117">+E158-F158</f>
        <v>-71778.48</v>
      </c>
      <c r="I158" s="28"/>
    </row>
    <row r="159" spans="1:9" s="3" customFormat="1" x14ac:dyDescent="0.25">
      <c r="A159" s="1" t="s">
        <v>375</v>
      </c>
      <c r="B159" s="3" t="s">
        <v>239</v>
      </c>
      <c r="C159" s="13">
        <f>+C160+C161+C162</f>
        <v>1450000</v>
      </c>
      <c r="D159" s="13">
        <f t="shared" ref="D159:G159" si="118">+D160+D161+D162</f>
        <v>0</v>
      </c>
      <c r="E159" s="13">
        <f t="shared" si="118"/>
        <v>1450000</v>
      </c>
      <c r="F159" s="13">
        <f t="shared" si="118"/>
        <v>2564880.94</v>
      </c>
      <c r="G159" s="13">
        <f t="shared" si="118"/>
        <v>2564880.94</v>
      </c>
      <c r="H159" s="13">
        <f>+H160+H161+H162</f>
        <v>-1114880.94</v>
      </c>
      <c r="I159" s="28"/>
    </row>
    <row r="160" spans="1:9" x14ac:dyDescent="0.25">
      <c r="A160" s="10" t="s">
        <v>238</v>
      </c>
      <c r="B160" s="2" t="s">
        <v>239</v>
      </c>
      <c r="C160" s="7">
        <v>1150000</v>
      </c>
      <c r="D160" s="7">
        <v>0</v>
      </c>
      <c r="E160" s="7">
        <f t="shared" ref="E160:E162" si="119">+C160+D160</f>
        <v>1150000</v>
      </c>
      <c r="F160" s="7">
        <v>2564880.94</v>
      </c>
      <c r="G160" s="7">
        <f t="shared" ref="G160:G162" si="120">+F160</f>
        <v>2564880.94</v>
      </c>
      <c r="H160" s="7">
        <f t="shared" ref="H160:H162" si="121">+E160-F160</f>
        <v>-1414880.94</v>
      </c>
      <c r="I160" s="28"/>
    </row>
    <row r="161" spans="1:9" x14ac:dyDescent="0.25">
      <c r="A161" s="10" t="s">
        <v>376</v>
      </c>
      <c r="B161" s="2" t="s">
        <v>377</v>
      </c>
      <c r="C161" s="7">
        <v>150000</v>
      </c>
      <c r="D161" s="7">
        <v>0</v>
      </c>
      <c r="E161" s="7">
        <f t="shared" si="119"/>
        <v>150000</v>
      </c>
      <c r="F161" s="7">
        <v>0</v>
      </c>
      <c r="G161" s="7">
        <f t="shared" si="120"/>
        <v>0</v>
      </c>
      <c r="H161" s="7">
        <f t="shared" si="121"/>
        <v>150000</v>
      </c>
      <c r="I161" s="28"/>
    </row>
    <row r="162" spans="1:9" x14ac:dyDescent="0.25">
      <c r="A162" s="10" t="s">
        <v>389</v>
      </c>
      <c r="B162" s="2" t="s">
        <v>390</v>
      </c>
      <c r="C162" s="7">
        <v>150000</v>
      </c>
      <c r="D162" s="7">
        <v>0</v>
      </c>
      <c r="E162" s="7">
        <f t="shared" si="119"/>
        <v>150000</v>
      </c>
      <c r="F162" s="7">
        <v>0</v>
      </c>
      <c r="G162" s="7">
        <f t="shared" si="120"/>
        <v>0</v>
      </c>
      <c r="H162" s="7">
        <f t="shared" si="121"/>
        <v>150000</v>
      </c>
      <c r="I162" s="28"/>
    </row>
    <row r="163" spans="1:9" s="3" customFormat="1" x14ac:dyDescent="0.25">
      <c r="A163" s="1">
        <v>5.6</v>
      </c>
      <c r="B163" s="3" t="s">
        <v>33</v>
      </c>
      <c r="C163" s="13">
        <f>+C166+C167+C165+C164</f>
        <v>500000</v>
      </c>
      <c r="D163" s="13">
        <f t="shared" ref="D163:H163" si="122">+D166+D167+D165+D164</f>
        <v>0</v>
      </c>
      <c r="E163" s="13">
        <f t="shared" si="122"/>
        <v>500000</v>
      </c>
      <c r="F163" s="13">
        <f t="shared" si="122"/>
        <v>4256023.8100000005</v>
      </c>
      <c r="G163" s="13">
        <f t="shared" si="122"/>
        <v>4256023.8100000005</v>
      </c>
      <c r="H163" s="13">
        <f t="shared" si="122"/>
        <v>-3756023.81</v>
      </c>
      <c r="I163" s="28"/>
    </row>
    <row r="164" spans="1:9" x14ac:dyDescent="0.25">
      <c r="A164" s="10" t="s">
        <v>240</v>
      </c>
      <c r="B164" s="2" t="s">
        <v>243</v>
      </c>
      <c r="C164" s="7">
        <v>0</v>
      </c>
      <c r="D164" s="7">
        <v>0</v>
      </c>
      <c r="E164" s="7">
        <f t="shared" ref="E164:E167" si="123">+C164+D164</f>
        <v>0</v>
      </c>
      <c r="F164" s="7">
        <v>0</v>
      </c>
      <c r="G164" s="7">
        <f t="shared" ref="G164:G167" si="124">+F164</f>
        <v>0</v>
      </c>
      <c r="H164" s="7">
        <f t="shared" ref="H164:H167" si="125">+E164-F164</f>
        <v>0</v>
      </c>
      <c r="I164" s="28"/>
    </row>
    <row r="165" spans="1:9" x14ac:dyDescent="0.25">
      <c r="A165" s="10" t="s">
        <v>325</v>
      </c>
      <c r="B165" s="2" t="s">
        <v>326</v>
      </c>
      <c r="C165" s="7">
        <v>0</v>
      </c>
      <c r="D165" s="7">
        <v>0</v>
      </c>
      <c r="E165" s="7">
        <f t="shared" si="123"/>
        <v>0</v>
      </c>
      <c r="F165" s="7">
        <v>0</v>
      </c>
      <c r="G165" s="7">
        <f t="shared" si="124"/>
        <v>0</v>
      </c>
      <c r="H165" s="7">
        <f t="shared" si="125"/>
        <v>0</v>
      </c>
      <c r="I165" s="28"/>
    </row>
    <row r="166" spans="1:9" x14ac:dyDescent="0.25">
      <c r="A166" s="10" t="s">
        <v>241</v>
      </c>
      <c r="B166" s="2" t="s">
        <v>244</v>
      </c>
      <c r="C166" s="7">
        <v>0</v>
      </c>
      <c r="D166" s="7">
        <v>0</v>
      </c>
      <c r="E166" s="7">
        <f t="shared" si="123"/>
        <v>0</v>
      </c>
      <c r="F166" s="7">
        <v>148959.82</v>
      </c>
      <c r="G166" s="7">
        <f t="shared" si="124"/>
        <v>148959.82</v>
      </c>
      <c r="H166" s="7">
        <f t="shared" si="125"/>
        <v>-148959.82</v>
      </c>
      <c r="I166" s="28"/>
    </row>
    <row r="167" spans="1:9" x14ac:dyDescent="0.25">
      <c r="A167" s="10" t="s">
        <v>242</v>
      </c>
      <c r="B167" s="2" t="s">
        <v>245</v>
      </c>
      <c r="C167" s="7">
        <v>500000</v>
      </c>
      <c r="D167" s="7">
        <v>0</v>
      </c>
      <c r="E167" s="7">
        <f t="shared" si="123"/>
        <v>500000</v>
      </c>
      <c r="F167" s="7">
        <v>4107063.99</v>
      </c>
      <c r="G167" s="7">
        <f t="shared" si="124"/>
        <v>4107063.99</v>
      </c>
      <c r="H167" s="7">
        <f t="shared" si="125"/>
        <v>-3607063.99</v>
      </c>
      <c r="I167" s="28"/>
    </row>
    <row r="168" spans="1:9" s="3" customFormat="1" x14ac:dyDescent="0.25">
      <c r="A168" s="1">
        <v>5.9</v>
      </c>
      <c r="B168" s="3" t="s">
        <v>34</v>
      </c>
      <c r="C168" s="13">
        <f>+C169</f>
        <v>50000</v>
      </c>
      <c r="D168" s="13">
        <f t="shared" ref="D168:H168" si="126">+D169</f>
        <v>0</v>
      </c>
      <c r="E168" s="13">
        <f>+E169</f>
        <v>50000</v>
      </c>
      <c r="F168" s="13">
        <f t="shared" si="126"/>
        <v>0</v>
      </c>
      <c r="G168" s="13">
        <f t="shared" si="126"/>
        <v>0</v>
      </c>
      <c r="H168" s="13">
        <f t="shared" si="126"/>
        <v>50000</v>
      </c>
      <c r="I168" s="28"/>
    </row>
    <row r="169" spans="1:9" x14ac:dyDescent="0.25">
      <c r="A169" s="10" t="s">
        <v>246</v>
      </c>
      <c r="B169" s="2" t="s">
        <v>247</v>
      </c>
      <c r="C169" s="7">
        <v>50000</v>
      </c>
      <c r="D169" s="7">
        <v>0</v>
      </c>
      <c r="E169" s="7">
        <f t="shared" ref="E169" si="127">+C169+D169</f>
        <v>50000</v>
      </c>
      <c r="F169" s="7">
        <v>0</v>
      </c>
      <c r="G169" s="7">
        <f t="shared" ref="G169" si="128">+F169</f>
        <v>0</v>
      </c>
      <c r="H169" s="7">
        <f t="shared" ref="H169" si="129">+E169-F169</f>
        <v>50000</v>
      </c>
      <c r="I169" s="28"/>
    </row>
    <row r="170" spans="1:9" x14ac:dyDescent="0.25">
      <c r="A170" s="5">
        <v>6</v>
      </c>
      <c r="B170" s="4" t="s">
        <v>35</v>
      </c>
      <c r="C170" s="6">
        <f>+C171</f>
        <v>12587944</v>
      </c>
      <c r="D170" s="6">
        <f t="shared" ref="D170:H170" si="130">+D171</f>
        <v>0</v>
      </c>
      <c r="E170" s="6">
        <f>+E171</f>
        <v>12587944</v>
      </c>
      <c r="F170" s="6">
        <f t="shared" si="130"/>
        <v>7590867.5</v>
      </c>
      <c r="G170" s="6">
        <f t="shared" si="130"/>
        <v>7590867.5</v>
      </c>
      <c r="H170" s="6">
        <f t="shared" si="130"/>
        <v>4997076.5000000009</v>
      </c>
      <c r="I170" s="28"/>
    </row>
    <row r="171" spans="1:9" s="3" customFormat="1" x14ac:dyDescent="0.25">
      <c r="A171" s="1">
        <v>6.1</v>
      </c>
      <c r="B171" s="3" t="s">
        <v>53</v>
      </c>
      <c r="C171" s="13">
        <f>C174+C175+C172+C177+C173+C176</f>
        <v>12587944</v>
      </c>
      <c r="D171" s="13">
        <f t="shared" ref="D171:H171" si="131">D174+D175+D172+D177+D173+D176</f>
        <v>0</v>
      </c>
      <c r="E171" s="13">
        <f t="shared" si="131"/>
        <v>12587944</v>
      </c>
      <c r="F171" s="13">
        <f>F174+F175+F172+F177+F173+F176</f>
        <v>7590867.5</v>
      </c>
      <c r="G171" s="13">
        <f t="shared" si="131"/>
        <v>7590867.5</v>
      </c>
      <c r="H171" s="13">
        <f t="shared" si="131"/>
        <v>4997076.5000000009</v>
      </c>
      <c r="I171" s="28"/>
    </row>
    <row r="172" spans="1:9" x14ac:dyDescent="0.25">
      <c r="A172" s="10" t="s">
        <v>248</v>
      </c>
      <c r="B172" s="2" t="s">
        <v>260</v>
      </c>
      <c r="C172" s="7">
        <v>0</v>
      </c>
      <c r="D172" s="7">
        <v>0</v>
      </c>
      <c r="E172" s="7">
        <f t="shared" ref="E172:E177" si="132">+C172+D172</f>
        <v>0</v>
      </c>
      <c r="F172" s="7">
        <v>0</v>
      </c>
      <c r="G172" s="7">
        <f t="shared" ref="G172:G177" si="133">+F172</f>
        <v>0</v>
      </c>
      <c r="H172" s="7">
        <f t="shared" ref="H172:H177" si="134">+E172-F172</f>
        <v>0</v>
      </c>
      <c r="I172" s="28"/>
    </row>
    <row r="173" spans="1:9" x14ac:dyDescent="0.25">
      <c r="A173" s="10" t="s">
        <v>249</v>
      </c>
      <c r="B173" s="2" t="s">
        <v>274</v>
      </c>
      <c r="C173" s="7">
        <v>0</v>
      </c>
      <c r="D173" s="7">
        <v>0</v>
      </c>
      <c r="E173" s="7">
        <f t="shared" si="132"/>
        <v>0</v>
      </c>
      <c r="F173" s="7">
        <v>0</v>
      </c>
      <c r="G173" s="7">
        <f t="shared" si="133"/>
        <v>0</v>
      </c>
      <c r="H173" s="7">
        <f t="shared" si="134"/>
        <v>0</v>
      </c>
      <c r="I173" s="28"/>
    </row>
    <row r="174" spans="1:9" x14ac:dyDescent="0.25">
      <c r="A174" s="10" t="s">
        <v>250</v>
      </c>
      <c r="B174" s="2" t="s">
        <v>254</v>
      </c>
      <c r="C174" s="7">
        <v>0</v>
      </c>
      <c r="D174" s="7">
        <v>0</v>
      </c>
      <c r="E174" s="7">
        <f t="shared" si="132"/>
        <v>0</v>
      </c>
      <c r="F174" s="7">
        <v>0</v>
      </c>
      <c r="G174" s="7">
        <f t="shared" si="133"/>
        <v>0</v>
      </c>
      <c r="H174" s="7">
        <f t="shared" si="134"/>
        <v>0</v>
      </c>
      <c r="I174" s="28"/>
    </row>
    <row r="175" spans="1:9" x14ac:dyDescent="0.25">
      <c r="A175" s="10" t="s">
        <v>251</v>
      </c>
      <c r="B175" s="2" t="s">
        <v>255</v>
      </c>
      <c r="C175" s="7">
        <v>12587944</v>
      </c>
      <c r="D175" s="7">
        <v>0</v>
      </c>
      <c r="E175" s="7">
        <f t="shared" si="132"/>
        <v>12587944</v>
      </c>
      <c r="F175" s="7">
        <v>837441.94</v>
      </c>
      <c r="G175" s="7">
        <f t="shared" si="133"/>
        <v>837441.94</v>
      </c>
      <c r="H175" s="7">
        <f t="shared" si="134"/>
        <v>11750502.060000001</v>
      </c>
      <c r="I175" s="28"/>
    </row>
    <row r="176" spans="1:9" x14ac:dyDescent="0.25">
      <c r="A176" s="10" t="s">
        <v>276</v>
      </c>
      <c r="B176" s="2" t="s">
        <v>327</v>
      </c>
      <c r="C176" s="7">
        <v>0</v>
      </c>
      <c r="D176" s="7">
        <v>0</v>
      </c>
      <c r="E176" s="7">
        <f t="shared" si="132"/>
        <v>0</v>
      </c>
      <c r="F176" s="7">
        <v>0</v>
      </c>
      <c r="G176" s="7">
        <f t="shared" si="133"/>
        <v>0</v>
      </c>
      <c r="H176" s="7">
        <f t="shared" si="134"/>
        <v>0</v>
      </c>
      <c r="I176" s="28"/>
    </row>
    <row r="177" spans="1:10" x14ac:dyDescent="0.25">
      <c r="A177" s="10" t="s">
        <v>252</v>
      </c>
      <c r="B177" s="2" t="s">
        <v>261</v>
      </c>
      <c r="C177" s="7">
        <v>0</v>
      </c>
      <c r="D177" s="7">
        <v>0</v>
      </c>
      <c r="E177" s="7">
        <f t="shared" si="132"/>
        <v>0</v>
      </c>
      <c r="F177" s="7">
        <v>6753425.5599999996</v>
      </c>
      <c r="G177" s="7">
        <f t="shared" si="133"/>
        <v>6753425.5599999996</v>
      </c>
      <c r="H177" s="7">
        <f t="shared" si="134"/>
        <v>-6753425.5599999996</v>
      </c>
      <c r="I177" s="28"/>
    </row>
    <row r="178" spans="1:10" x14ac:dyDescent="0.25">
      <c r="A178" s="5">
        <v>8</v>
      </c>
      <c r="B178" s="4" t="s">
        <v>36</v>
      </c>
      <c r="C178" s="6">
        <f>+C179</f>
        <v>2300000</v>
      </c>
      <c r="D178" s="6">
        <f t="shared" ref="D178:H181" si="135">+D179</f>
        <v>0</v>
      </c>
      <c r="E178" s="6">
        <f>+E179</f>
        <v>2300000</v>
      </c>
      <c r="F178" s="6">
        <f t="shared" si="135"/>
        <v>2313728.4</v>
      </c>
      <c r="G178" s="6">
        <f t="shared" si="135"/>
        <v>2313728.4</v>
      </c>
      <c r="H178" s="6">
        <f t="shared" si="135"/>
        <v>-13728.399999999907</v>
      </c>
      <c r="I178" s="28"/>
    </row>
    <row r="179" spans="1:10" s="3" customFormat="1" x14ac:dyDescent="0.25">
      <c r="A179" s="1">
        <v>8.5</v>
      </c>
      <c r="B179" s="3" t="s">
        <v>37</v>
      </c>
      <c r="C179" s="13">
        <f>+C180</f>
        <v>2300000</v>
      </c>
      <c r="D179" s="13">
        <f t="shared" si="135"/>
        <v>0</v>
      </c>
      <c r="E179" s="13">
        <f>+E180</f>
        <v>2300000</v>
      </c>
      <c r="F179" s="13">
        <f t="shared" si="135"/>
        <v>2313728.4</v>
      </c>
      <c r="G179" s="13">
        <f t="shared" si="135"/>
        <v>2313728.4</v>
      </c>
      <c r="H179" s="13">
        <f t="shared" si="135"/>
        <v>-13728.399999999907</v>
      </c>
      <c r="I179" s="28"/>
    </row>
    <row r="180" spans="1:10" x14ac:dyDescent="0.25">
      <c r="A180" s="10" t="s">
        <v>258</v>
      </c>
      <c r="B180" s="2" t="s">
        <v>259</v>
      </c>
      <c r="C180" s="7">
        <v>2300000</v>
      </c>
      <c r="D180" s="7">
        <v>0</v>
      </c>
      <c r="E180" s="7">
        <f t="shared" ref="E180" si="136">+C180+D180</f>
        <v>2300000</v>
      </c>
      <c r="F180" s="7">
        <v>2313728.4</v>
      </c>
      <c r="G180" s="7">
        <f t="shared" ref="G180:G182" si="137">+F180</f>
        <v>2313728.4</v>
      </c>
      <c r="H180" s="7">
        <f t="shared" ref="H180" si="138">+E180-F180</f>
        <v>-13728.399999999907</v>
      </c>
      <c r="I180" s="28"/>
    </row>
    <row r="181" spans="1:10" s="3" customFormat="1" x14ac:dyDescent="0.25">
      <c r="A181" s="1" t="s">
        <v>420</v>
      </c>
      <c r="B181" s="3" t="s">
        <v>422</v>
      </c>
      <c r="C181" s="13">
        <f>+C182</f>
        <v>2854000</v>
      </c>
      <c r="D181" s="13">
        <f t="shared" si="135"/>
        <v>0</v>
      </c>
      <c r="E181" s="13">
        <f>+E182</f>
        <v>2854000</v>
      </c>
      <c r="F181" s="13">
        <f>+F182</f>
        <v>0</v>
      </c>
      <c r="G181" s="13">
        <f t="shared" si="135"/>
        <v>0</v>
      </c>
      <c r="H181" s="13">
        <f t="shared" si="135"/>
        <v>2854000</v>
      </c>
      <c r="I181" s="28"/>
    </row>
    <row r="182" spans="1:10" x14ac:dyDescent="0.25">
      <c r="A182" s="10" t="s">
        <v>421</v>
      </c>
      <c r="B182" s="2" t="s">
        <v>423</v>
      </c>
      <c r="C182" s="7">
        <v>2854000</v>
      </c>
      <c r="D182" s="7">
        <v>0</v>
      </c>
      <c r="E182" s="7">
        <f t="shared" ref="E182" si="139">+C182+D182</f>
        <v>2854000</v>
      </c>
      <c r="F182" s="7">
        <v>0</v>
      </c>
      <c r="G182" s="7">
        <f t="shared" si="137"/>
        <v>0</v>
      </c>
      <c r="H182" s="7">
        <f t="shared" ref="H182" si="140">+E182-F182</f>
        <v>2854000</v>
      </c>
      <c r="I182" s="28"/>
    </row>
    <row r="183" spans="1:10" x14ac:dyDescent="0.25">
      <c r="A183" s="22"/>
      <c r="C183" s="7"/>
      <c r="D183" s="7"/>
      <c r="E183" s="7"/>
      <c r="F183" s="7"/>
      <c r="G183" s="7"/>
      <c r="H183" s="7"/>
    </row>
    <row r="184" spans="1:10" s="17" customFormat="1" ht="15.75" x14ac:dyDescent="0.25">
      <c r="A184" s="14" t="s">
        <v>54</v>
      </c>
      <c r="B184" s="15"/>
      <c r="C184" s="16">
        <f>+C185+C205+C213+C220+C223</f>
        <v>73831415.819999993</v>
      </c>
      <c r="D184" s="16">
        <f t="shared" ref="D184" si="141">+D185+D205+D213+D220+D223</f>
        <v>0</v>
      </c>
      <c r="E184" s="16">
        <f>+E185+E205+E213+E220+E223</f>
        <v>73831415.819999993</v>
      </c>
      <c r="F184" s="16">
        <f t="shared" ref="F184:H184" si="142">+F185+F205+F213+F220+F223</f>
        <v>68106422.36999999</v>
      </c>
      <c r="G184" s="16">
        <f t="shared" si="142"/>
        <v>68106422.36999999</v>
      </c>
      <c r="H184" s="16">
        <f t="shared" si="142"/>
        <v>5724993.4499999993</v>
      </c>
      <c r="I184" s="18"/>
      <c r="J184" s="18"/>
    </row>
    <row r="185" spans="1:10" ht="15.75" x14ac:dyDescent="0.25">
      <c r="A185" s="5">
        <v>1</v>
      </c>
      <c r="B185" s="4" t="s">
        <v>12</v>
      </c>
      <c r="C185" s="6">
        <f>+C186+C192+C198+C189+C201+C203</f>
        <v>59645087.549999997</v>
      </c>
      <c r="D185" s="6">
        <f t="shared" ref="D185:H185" si="143">+D186+D192+D198+D189+D201+D203</f>
        <v>0</v>
      </c>
      <c r="E185" s="6">
        <f t="shared" si="143"/>
        <v>59645087.549999997</v>
      </c>
      <c r="F185" s="6">
        <f t="shared" si="143"/>
        <v>54445590.489999995</v>
      </c>
      <c r="G185" s="6">
        <f t="shared" si="143"/>
        <v>54445590.489999995</v>
      </c>
      <c r="H185" s="6">
        <f t="shared" si="143"/>
        <v>5199497.0599999977</v>
      </c>
      <c r="I185" s="18"/>
    </row>
    <row r="186" spans="1:10" s="3" customFormat="1" ht="15.75" x14ac:dyDescent="0.25">
      <c r="A186" s="1">
        <v>1.1000000000000001</v>
      </c>
      <c r="B186" s="3" t="s">
        <v>39</v>
      </c>
      <c r="C186" s="13">
        <f>+C187+C188</f>
        <v>53597526.799999997</v>
      </c>
      <c r="D186" s="13">
        <f t="shared" ref="D186:H186" si="144">+D187+D188</f>
        <v>0</v>
      </c>
      <c r="E186" s="13">
        <f t="shared" si="144"/>
        <v>53597526.799999997</v>
      </c>
      <c r="F186" s="13">
        <f t="shared" si="144"/>
        <v>43304738</v>
      </c>
      <c r="G186" s="13">
        <f t="shared" si="144"/>
        <v>43304738</v>
      </c>
      <c r="H186" s="13">
        <f t="shared" si="144"/>
        <v>10292788.799999997</v>
      </c>
      <c r="I186" s="18"/>
    </row>
    <row r="187" spans="1:10" ht="15.75" x14ac:dyDescent="0.25">
      <c r="A187" s="10" t="s">
        <v>67</v>
      </c>
      <c r="B187" s="2" t="s">
        <v>68</v>
      </c>
      <c r="C187" s="7">
        <v>0</v>
      </c>
      <c r="D187" s="7">
        <v>0</v>
      </c>
      <c r="E187" s="7">
        <f t="shared" ref="E187:E188" si="145">+C187+D187</f>
        <v>0</v>
      </c>
      <c r="F187" s="7">
        <v>0</v>
      </c>
      <c r="G187" s="7">
        <f t="shared" ref="G187:G188" si="146">+F187</f>
        <v>0</v>
      </c>
      <c r="H187" s="7">
        <f t="shared" ref="H187:H188" si="147">+E187-F187</f>
        <v>0</v>
      </c>
      <c r="I187" s="18"/>
    </row>
    <row r="188" spans="1:10" ht="15.75" x14ac:dyDescent="0.25">
      <c r="A188" s="10" t="s">
        <v>69</v>
      </c>
      <c r="B188" s="2" t="s">
        <v>70</v>
      </c>
      <c r="C188" s="7">
        <v>53597526.799999997</v>
      </c>
      <c r="D188" s="7">
        <v>0</v>
      </c>
      <c r="E188" s="7">
        <f t="shared" si="145"/>
        <v>53597526.799999997</v>
      </c>
      <c r="F188" s="7">
        <v>43304738</v>
      </c>
      <c r="G188" s="7">
        <f t="shared" si="146"/>
        <v>43304738</v>
      </c>
      <c r="H188" s="7">
        <f t="shared" si="147"/>
        <v>10292788.799999997</v>
      </c>
      <c r="I188" s="18"/>
    </row>
    <row r="189" spans="1:10" s="3" customFormat="1" ht="15.75" x14ac:dyDescent="0.25">
      <c r="A189" s="1">
        <v>1.2</v>
      </c>
      <c r="B189" s="3" t="s">
        <v>40</v>
      </c>
      <c r="C189" s="13">
        <f>+C191+C190</f>
        <v>600000</v>
      </c>
      <c r="D189" s="13">
        <f t="shared" ref="D189:H189" si="148">+D191+D190</f>
        <v>0</v>
      </c>
      <c r="E189" s="13">
        <f t="shared" si="148"/>
        <v>600000</v>
      </c>
      <c r="F189" s="13">
        <f t="shared" si="148"/>
        <v>6977013.8700000001</v>
      </c>
      <c r="G189" s="13">
        <f t="shared" si="148"/>
        <v>6977013.8700000001</v>
      </c>
      <c r="H189" s="13">
        <f t="shared" si="148"/>
        <v>-6377013.8700000001</v>
      </c>
      <c r="I189" s="18"/>
    </row>
    <row r="190" spans="1:10" ht="15.75" x14ac:dyDescent="0.25">
      <c r="A190" s="10" t="s">
        <v>71</v>
      </c>
      <c r="B190" s="2" t="s">
        <v>279</v>
      </c>
      <c r="C190" s="7">
        <v>600000</v>
      </c>
      <c r="D190" s="7">
        <v>0</v>
      </c>
      <c r="E190" s="7">
        <f t="shared" ref="E190" si="149">+C190+D190</f>
        <v>600000</v>
      </c>
      <c r="F190" s="7">
        <v>0</v>
      </c>
      <c r="G190" s="7">
        <f t="shared" ref="G190:G191" si="150">+F190</f>
        <v>0</v>
      </c>
      <c r="H190" s="7">
        <f t="shared" ref="H190" si="151">+E190-F190</f>
        <v>600000</v>
      </c>
      <c r="I190" s="18"/>
    </row>
    <row r="191" spans="1:10" ht="15.75" x14ac:dyDescent="0.25">
      <c r="A191" s="10" t="s">
        <v>73</v>
      </c>
      <c r="B191" s="2" t="s">
        <v>74</v>
      </c>
      <c r="C191" s="7">
        <v>0</v>
      </c>
      <c r="D191" s="7">
        <v>0</v>
      </c>
      <c r="E191" s="7">
        <f t="shared" ref="E191" si="152">+C191+D191</f>
        <v>0</v>
      </c>
      <c r="F191" s="7">
        <v>6977013.8700000001</v>
      </c>
      <c r="G191" s="7">
        <f t="shared" si="150"/>
        <v>6977013.8700000001</v>
      </c>
      <c r="H191" s="7">
        <f t="shared" ref="H191" si="153">+E191-F191</f>
        <v>-6977013.8700000001</v>
      </c>
      <c r="I191" s="18"/>
    </row>
    <row r="192" spans="1:10" s="3" customFormat="1" ht="15.75" x14ac:dyDescent="0.25">
      <c r="A192" s="1">
        <v>1.3</v>
      </c>
      <c r="B192" s="3" t="s">
        <v>13</v>
      </c>
      <c r="C192" s="13">
        <f>+C193+C196+C197</f>
        <v>2133270.75</v>
      </c>
      <c r="D192" s="13">
        <f t="shared" ref="D192:G192" si="154">+D193+D196+D197</f>
        <v>0</v>
      </c>
      <c r="E192" s="13">
        <f t="shared" si="154"/>
        <v>2133270.75</v>
      </c>
      <c r="F192" s="13">
        <f>+F193+F196+F197</f>
        <v>2140063.62</v>
      </c>
      <c r="G192" s="13">
        <f t="shared" si="154"/>
        <v>2140063.62</v>
      </c>
      <c r="H192" s="13">
        <f>+H193+H196+H197</f>
        <v>-6792.8699999999953</v>
      </c>
      <c r="I192" s="18"/>
    </row>
    <row r="193" spans="1:9" ht="15.75" x14ac:dyDescent="0.25">
      <c r="A193" s="10" t="s">
        <v>75</v>
      </c>
      <c r="B193" s="2" t="s">
        <v>76</v>
      </c>
      <c r="C193" s="7">
        <f>+C194</f>
        <v>1431000</v>
      </c>
      <c r="D193" s="7">
        <f t="shared" ref="D193:H193" si="155">+D194</f>
        <v>0</v>
      </c>
      <c r="E193" s="7">
        <f>+E194</f>
        <v>1431000</v>
      </c>
      <c r="F193" s="7">
        <f t="shared" si="155"/>
        <v>1253612</v>
      </c>
      <c r="G193" s="7">
        <f t="shared" si="155"/>
        <v>1253612</v>
      </c>
      <c r="H193" s="7">
        <f t="shared" si="155"/>
        <v>177388</v>
      </c>
      <c r="I193" s="18"/>
    </row>
    <row r="194" spans="1:9" ht="15.75" x14ac:dyDescent="0.25">
      <c r="A194" s="10" t="s">
        <v>79</v>
      </c>
      <c r="B194" s="2" t="s">
        <v>77</v>
      </c>
      <c r="C194" s="7">
        <v>1431000</v>
      </c>
      <c r="D194" s="7">
        <v>0</v>
      </c>
      <c r="E194" s="7">
        <f t="shared" ref="E194:E196" si="156">+C194+D194</f>
        <v>1431000</v>
      </c>
      <c r="F194" s="7">
        <v>1253612</v>
      </c>
      <c r="G194" s="7">
        <f t="shared" ref="G194:G196" si="157">+F194</f>
        <v>1253612</v>
      </c>
      <c r="H194" s="7">
        <f t="shared" ref="H194:H196" si="158">+E194-F194</f>
        <v>177388</v>
      </c>
      <c r="I194" s="18"/>
    </row>
    <row r="195" spans="1:9" ht="15.75" x14ac:dyDescent="0.25">
      <c r="A195" s="10" t="s">
        <v>80</v>
      </c>
      <c r="B195" s="2" t="s">
        <v>272</v>
      </c>
      <c r="C195" s="7">
        <v>0</v>
      </c>
      <c r="D195" s="7">
        <v>0</v>
      </c>
      <c r="E195" s="7">
        <f t="shared" si="156"/>
        <v>0</v>
      </c>
      <c r="F195" s="7">
        <v>0</v>
      </c>
      <c r="G195" s="7">
        <f t="shared" si="157"/>
        <v>0</v>
      </c>
      <c r="H195" s="7">
        <f t="shared" si="158"/>
        <v>0</v>
      </c>
      <c r="I195" s="18"/>
    </row>
    <row r="196" spans="1:9" ht="15.75" x14ac:dyDescent="0.25">
      <c r="A196" s="10" t="s">
        <v>81</v>
      </c>
      <c r="B196" s="2" t="s">
        <v>82</v>
      </c>
      <c r="C196" s="7">
        <v>607318.75</v>
      </c>
      <c r="D196" s="7">
        <v>0</v>
      </c>
      <c r="E196" s="7">
        <f t="shared" si="156"/>
        <v>607318.75</v>
      </c>
      <c r="F196" s="7">
        <v>751754.62</v>
      </c>
      <c r="G196" s="7">
        <f t="shared" si="157"/>
        <v>751754.62</v>
      </c>
      <c r="H196" s="7">
        <f t="shared" si="158"/>
        <v>-144435.87</v>
      </c>
      <c r="I196" s="18"/>
    </row>
    <row r="197" spans="1:9" ht="15.75" x14ac:dyDescent="0.25">
      <c r="A197" s="10" t="s">
        <v>83</v>
      </c>
      <c r="B197" s="2" t="s">
        <v>84</v>
      </c>
      <c r="C197" s="7">
        <v>94952</v>
      </c>
      <c r="D197" s="7">
        <v>0</v>
      </c>
      <c r="E197" s="7">
        <f>+C197+D197</f>
        <v>94952</v>
      </c>
      <c r="F197" s="7">
        <v>134697</v>
      </c>
      <c r="G197" s="7">
        <f>+F197</f>
        <v>134697</v>
      </c>
      <c r="H197" s="7">
        <f>+E197-F197</f>
        <v>-39745</v>
      </c>
      <c r="I197" s="18"/>
    </row>
    <row r="198" spans="1:9" s="3" customFormat="1" ht="15.75" x14ac:dyDescent="0.25">
      <c r="A198" s="1">
        <v>1.5</v>
      </c>
      <c r="B198" s="3" t="s">
        <v>15</v>
      </c>
      <c r="C198" s="13">
        <f>+C200+C199</f>
        <v>2414290</v>
      </c>
      <c r="D198" s="13">
        <f t="shared" ref="D198:H198" si="159">+D200+D199</f>
        <v>0</v>
      </c>
      <c r="E198" s="13">
        <f t="shared" si="159"/>
        <v>2414290</v>
      </c>
      <c r="F198" s="13">
        <f>+F200+F199</f>
        <v>2023775</v>
      </c>
      <c r="G198" s="13">
        <f t="shared" si="159"/>
        <v>2023775</v>
      </c>
      <c r="H198" s="13">
        <f t="shared" si="159"/>
        <v>390515</v>
      </c>
      <c r="I198" s="18"/>
    </row>
    <row r="199" spans="1:9" ht="15.75" x14ac:dyDescent="0.25">
      <c r="A199" s="10" t="s">
        <v>87</v>
      </c>
      <c r="B199" s="2" t="s">
        <v>88</v>
      </c>
      <c r="C199" s="7">
        <v>800000</v>
      </c>
      <c r="D199" s="7">
        <v>0</v>
      </c>
      <c r="E199" s="7">
        <f>+C199+D199</f>
        <v>800000</v>
      </c>
      <c r="F199" s="7">
        <v>0</v>
      </c>
      <c r="G199" s="7">
        <f>+F199</f>
        <v>0</v>
      </c>
      <c r="H199" s="7">
        <f>+E199-F199</f>
        <v>800000</v>
      </c>
      <c r="I199" s="18"/>
    </row>
    <row r="200" spans="1:9" ht="15.75" x14ac:dyDescent="0.25">
      <c r="A200" s="10" t="s">
        <v>89</v>
      </c>
      <c r="B200" s="2" t="s">
        <v>15</v>
      </c>
      <c r="C200" s="7">
        <v>1614290</v>
      </c>
      <c r="D200" s="7">
        <v>0</v>
      </c>
      <c r="E200" s="7">
        <f t="shared" ref="E200" si="160">+C200+D200</f>
        <v>1614290</v>
      </c>
      <c r="F200" s="7">
        <v>2023775</v>
      </c>
      <c r="G200" s="7">
        <f t="shared" ref="G200" si="161">+F200</f>
        <v>2023775</v>
      </c>
      <c r="H200" s="7">
        <f t="shared" ref="H200" si="162">+E200-F200</f>
        <v>-409485</v>
      </c>
      <c r="I200" s="18"/>
    </row>
    <row r="201" spans="1:9" s="3" customFormat="1" ht="15.75" x14ac:dyDescent="0.25">
      <c r="A201" s="1" t="s">
        <v>282</v>
      </c>
      <c r="B201" s="3" t="s">
        <v>285</v>
      </c>
      <c r="C201" s="13">
        <f>+C202</f>
        <v>800000</v>
      </c>
      <c r="D201" s="13">
        <f t="shared" ref="D201:H201" si="163">+D202</f>
        <v>0</v>
      </c>
      <c r="E201" s="13">
        <f t="shared" si="163"/>
        <v>800000</v>
      </c>
      <c r="F201" s="13">
        <f t="shared" si="163"/>
        <v>0</v>
      </c>
      <c r="G201" s="13">
        <f t="shared" si="163"/>
        <v>0</v>
      </c>
      <c r="H201" s="13">
        <f t="shared" si="163"/>
        <v>800000</v>
      </c>
      <c r="I201" s="18"/>
    </row>
    <row r="202" spans="1:9" ht="15.75" x14ac:dyDescent="0.25">
      <c r="A202" s="10" t="s">
        <v>283</v>
      </c>
      <c r="B202" s="2" t="s">
        <v>328</v>
      </c>
      <c r="C202" s="7">
        <v>800000</v>
      </c>
      <c r="D202" s="7">
        <v>0</v>
      </c>
      <c r="E202" s="7">
        <f t="shared" ref="E202" si="164">+C202+D202</f>
        <v>800000</v>
      </c>
      <c r="F202" s="7">
        <v>0</v>
      </c>
      <c r="G202" s="7">
        <f t="shared" ref="G202:G204" si="165">+F202</f>
        <v>0</v>
      </c>
      <c r="H202" s="7">
        <f t="shared" ref="H202" si="166">+E202-F202</f>
        <v>800000</v>
      </c>
      <c r="I202" s="18"/>
    </row>
    <row r="203" spans="1:9" s="3" customFormat="1" ht="15.75" x14ac:dyDescent="0.25">
      <c r="A203" s="1" t="s">
        <v>365</v>
      </c>
      <c r="B203" s="3" t="s">
        <v>16</v>
      </c>
      <c r="C203" s="13">
        <f>+C204</f>
        <v>100000</v>
      </c>
      <c r="D203" s="13">
        <f t="shared" ref="D203:G203" si="167">+D204</f>
        <v>0</v>
      </c>
      <c r="E203" s="13">
        <f t="shared" si="167"/>
        <v>100000</v>
      </c>
      <c r="F203" s="13">
        <f t="shared" si="167"/>
        <v>0</v>
      </c>
      <c r="G203" s="13">
        <f t="shared" si="167"/>
        <v>0</v>
      </c>
      <c r="H203" s="13">
        <f>+H204</f>
        <v>100000</v>
      </c>
      <c r="I203" s="18"/>
    </row>
    <row r="204" spans="1:9" ht="15.75" x14ac:dyDescent="0.25">
      <c r="A204" s="10" t="s">
        <v>90</v>
      </c>
      <c r="B204" s="2" t="s">
        <v>424</v>
      </c>
      <c r="C204" s="7">
        <v>100000</v>
      </c>
      <c r="D204" s="7">
        <v>0</v>
      </c>
      <c r="E204" s="7">
        <f t="shared" ref="E204" si="168">+C204+D204</f>
        <v>100000</v>
      </c>
      <c r="F204" s="7">
        <v>0</v>
      </c>
      <c r="G204" s="7">
        <f t="shared" si="165"/>
        <v>0</v>
      </c>
      <c r="H204" s="7">
        <f>+E204-F204</f>
        <v>100000</v>
      </c>
      <c r="I204" s="18"/>
    </row>
    <row r="205" spans="1:9" s="3" customFormat="1" ht="15.75" x14ac:dyDescent="0.25">
      <c r="A205" s="5" t="s">
        <v>329</v>
      </c>
      <c r="B205" s="4" t="s">
        <v>21</v>
      </c>
      <c r="C205" s="6">
        <f>+C206+C208+C210</f>
        <v>12896413.27</v>
      </c>
      <c r="D205" s="6">
        <f t="shared" ref="D205:H205" si="169">+D206+D208+D210</f>
        <v>0</v>
      </c>
      <c r="E205" s="6">
        <f t="shared" si="169"/>
        <v>12896413.27</v>
      </c>
      <c r="F205" s="6">
        <f t="shared" si="169"/>
        <v>9359846.879999999</v>
      </c>
      <c r="G205" s="6">
        <f t="shared" si="169"/>
        <v>9359846.879999999</v>
      </c>
      <c r="H205" s="6">
        <f t="shared" si="169"/>
        <v>3536566.3900000006</v>
      </c>
      <c r="I205" s="18"/>
    </row>
    <row r="206" spans="1:9" s="3" customFormat="1" ht="15.75" x14ac:dyDescent="0.25">
      <c r="A206" s="1">
        <v>3.3</v>
      </c>
      <c r="B206" s="3" t="s">
        <v>45</v>
      </c>
      <c r="C206" s="13">
        <f>+C207</f>
        <v>12768595.9</v>
      </c>
      <c r="D206" s="13">
        <f t="shared" ref="D206:H206" si="170">+D207</f>
        <v>0</v>
      </c>
      <c r="E206" s="13">
        <f t="shared" si="170"/>
        <v>12768595.9</v>
      </c>
      <c r="F206" s="13">
        <f t="shared" si="170"/>
        <v>9359272.6799999997</v>
      </c>
      <c r="G206" s="13">
        <f t="shared" si="170"/>
        <v>9359272.6799999997</v>
      </c>
      <c r="H206" s="13">
        <f t="shared" si="170"/>
        <v>3409323.2200000007</v>
      </c>
      <c r="I206" s="18"/>
    </row>
    <row r="207" spans="1:9" ht="15.75" x14ac:dyDescent="0.25">
      <c r="A207" s="10" t="s">
        <v>153</v>
      </c>
      <c r="B207" s="2" t="s">
        <v>160</v>
      </c>
      <c r="C207" s="7">
        <v>12768595.9</v>
      </c>
      <c r="D207" s="7">
        <v>0</v>
      </c>
      <c r="E207" s="7">
        <f>+C207+D207</f>
        <v>12768595.9</v>
      </c>
      <c r="F207" s="7">
        <v>9359272.6799999997</v>
      </c>
      <c r="G207" s="7">
        <f>+F207</f>
        <v>9359272.6799999997</v>
      </c>
      <c r="H207" s="7">
        <f>+E207-F207</f>
        <v>3409323.2200000007</v>
      </c>
      <c r="I207" s="18"/>
    </row>
    <row r="208" spans="1:9" s="3" customFormat="1" ht="15.75" x14ac:dyDescent="0.25">
      <c r="A208" s="1">
        <v>3.4</v>
      </c>
      <c r="B208" s="3" t="s">
        <v>46</v>
      </c>
      <c r="C208" s="13">
        <f>+C209</f>
        <v>700</v>
      </c>
      <c r="D208" s="13">
        <f t="shared" ref="D208:H208" si="171">+D209</f>
        <v>0</v>
      </c>
      <c r="E208" s="13">
        <f t="shared" si="171"/>
        <v>700</v>
      </c>
      <c r="F208" s="13">
        <f t="shared" si="171"/>
        <v>574.20000000000005</v>
      </c>
      <c r="G208" s="13">
        <f t="shared" si="171"/>
        <v>574.20000000000005</v>
      </c>
      <c r="H208" s="13">
        <f t="shared" si="171"/>
        <v>125.79999999999995</v>
      </c>
      <c r="I208" s="18"/>
    </row>
    <row r="209" spans="1:9" ht="15.75" x14ac:dyDescent="0.25">
      <c r="A209" s="10" t="s">
        <v>165</v>
      </c>
      <c r="B209" s="2" t="s">
        <v>167</v>
      </c>
      <c r="C209" s="7">
        <v>700</v>
      </c>
      <c r="D209" s="7">
        <v>0</v>
      </c>
      <c r="E209" s="7">
        <f>+C209+D209</f>
        <v>700</v>
      </c>
      <c r="F209" s="7">
        <v>574.20000000000005</v>
      </c>
      <c r="G209" s="7">
        <f>+F209</f>
        <v>574.20000000000005</v>
      </c>
      <c r="H209" s="7">
        <f>+E209-F209</f>
        <v>125.79999999999995</v>
      </c>
      <c r="I209" s="18"/>
    </row>
    <row r="210" spans="1:9" s="3" customFormat="1" ht="15.75" x14ac:dyDescent="0.25">
      <c r="A210" s="1" t="s">
        <v>330</v>
      </c>
      <c r="B210" s="3" t="s">
        <v>331</v>
      </c>
      <c r="C210" s="13">
        <f>+C212+C211</f>
        <v>127117.37</v>
      </c>
      <c r="D210" s="13">
        <f t="shared" ref="D210:H210" si="172">+D212+D211</f>
        <v>0</v>
      </c>
      <c r="E210" s="13">
        <f t="shared" si="172"/>
        <v>127117.37</v>
      </c>
      <c r="F210" s="13">
        <f t="shared" si="172"/>
        <v>0</v>
      </c>
      <c r="G210" s="13">
        <f t="shared" si="172"/>
        <v>0</v>
      </c>
      <c r="H210" s="13">
        <f t="shared" si="172"/>
        <v>127117.37</v>
      </c>
      <c r="I210" s="18"/>
    </row>
    <row r="211" spans="1:9" ht="15.75" x14ac:dyDescent="0.25">
      <c r="A211" s="10" t="s">
        <v>196</v>
      </c>
      <c r="B211" s="2" t="s">
        <v>201</v>
      </c>
      <c r="C211" s="7">
        <v>0</v>
      </c>
      <c r="D211" s="7">
        <v>0</v>
      </c>
      <c r="E211" s="7">
        <f>+C211+D211</f>
        <v>0</v>
      </c>
      <c r="F211" s="7">
        <v>0</v>
      </c>
      <c r="G211" s="7">
        <f>+F211</f>
        <v>0</v>
      </c>
      <c r="H211" s="7">
        <f>+E211-F211</f>
        <v>0</v>
      </c>
      <c r="I211" s="18"/>
    </row>
    <row r="212" spans="1:9" ht="15.75" x14ac:dyDescent="0.25">
      <c r="A212" s="10" t="s">
        <v>197</v>
      </c>
      <c r="B212" s="2" t="s">
        <v>331</v>
      </c>
      <c r="C212" s="7">
        <v>127117.37</v>
      </c>
      <c r="D212" s="7">
        <v>0</v>
      </c>
      <c r="E212" s="7">
        <f>+C212+D212</f>
        <v>127117.37</v>
      </c>
      <c r="F212" s="7">
        <v>0</v>
      </c>
      <c r="G212" s="7">
        <f>+F212</f>
        <v>0</v>
      </c>
      <c r="H212" s="7">
        <f>+E212-F212</f>
        <v>127117.37</v>
      </c>
      <c r="I212" s="18"/>
    </row>
    <row r="213" spans="1:9" s="3" customFormat="1" ht="15.75" x14ac:dyDescent="0.25">
      <c r="A213" s="5">
        <v>4</v>
      </c>
      <c r="B213" s="4" t="s">
        <v>49</v>
      </c>
      <c r="C213" s="6">
        <f>+C214+C216</f>
        <v>1289915</v>
      </c>
      <c r="D213" s="6">
        <f t="shared" ref="D213:H213" si="173">+D214+D216</f>
        <v>0</v>
      </c>
      <c r="E213" s="6">
        <f t="shared" si="173"/>
        <v>1289915</v>
      </c>
      <c r="F213" s="6">
        <f>+F214+F216</f>
        <v>605385</v>
      </c>
      <c r="G213" s="6">
        <f t="shared" si="173"/>
        <v>605385</v>
      </c>
      <c r="H213" s="6">
        <f t="shared" si="173"/>
        <v>684530</v>
      </c>
      <c r="I213" s="18"/>
    </row>
    <row r="214" spans="1:9" s="3" customFormat="1" ht="15.75" x14ac:dyDescent="0.25">
      <c r="A214" s="1">
        <v>4.0999999999999996</v>
      </c>
      <c r="B214" s="3" t="s">
        <v>50</v>
      </c>
      <c r="C214" s="13">
        <f>+C215</f>
        <v>0</v>
      </c>
      <c r="D214" s="13">
        <f t="shared" ref="D214:H214" si="174">+D215</f>
        <v>0</v>
      </c>
      <c r="E214" s="13">
        <f t="shared" si="174"/>
        <v>0</v>
      </c>
      <c r="F214" s="13">
        <f t="shared" si="174"/>
        <v>0</v>
      </c>
      <c r="G214" s="13">
        <f t="shared" si="174"/>
        <v>0</v>
      </c>
      <c r="H214" s="13">
        <f t="shared" si="174"/>
        <v>0</v>
      </c>
      <c r="I214" s="18"/>
    </row>
    <row r="215" spans="1:9" ht="15.75" x14ac:dyDescent="0.25">
      <c r="A215" s="10" t="s">
        <v>204</v>
      </c>
      <c r="B215" s="2" t="s">
        <v>207</v>
      </c>
      <c r="C215" s="7">
        <v>0</v>
      </c>
      <c r="D215" s="7">
        <v>0</v>
      </c>
      <c r="E215" s="7">
        <f>+C215+D215</f>
        <v>0</v>
      </c>
      <c r="F215" s="7">
        <v>0</v>
      </c>
      <c r="G215" s="7">
        <f>+F215</f>
        <v>0</v>
      </c>
      <c r="H215" s="7">
        <f>+E215-F215</f>
        <v>0</v>
      </c>
      <c r="I215" s="18"/>
    </row>
    <row r="216" spans="1:9" s="3" customFormat="1" ht="15.75" x14ac:dyDescent="0.25">
      <c r="A216" s="1">
        <v>4.4000000000000004</v>
      </c>
      <c r="B216" s="3" t="s">
        <v>28</v>
      </c>
      <c r="C216" s="13">
        <f>+C217+C219+C218</f>
        <v>1289915</v>
      </c>
      <c r="D216" s="13">
        <f t="shared" ref="D216:H216" si="175">+D217+D219+D218</f>
        <v>0</v>
      </c>
      <c r="E216" s="13">
        <f t="shared" si="175"/>
        <v>1289915</v>
      </c>
      <c r="F216" s="13">
        <f t="shared" si="175"/>
        <v>605385</v>
      </c>
      <c r="G216" s="13">
        <f t="shared" si="175"/>
        <v>605385</v>
      </c>
      <c r="H216" s="13">
        <f t="shared" si="175"/>
        <v>684530</v>
      </c>
      <c r="I216" s="18"/>
    </row>
    <row r="217" spans="1:9" ht="15.75" x14ac:dyDescent="0.25">
      <c r="A217" s="10" t="s">
        <v>210</v>
      </c>
      <c r="B217" s="2" t="s">
        <v>215</v>
      </c>
      <c r="C217" s="7">
        <v>0</v>
      </c>
      <c r="D217" s="7">
        <f>0-C217</f>
        <v>0</v>
      </c>
      <c r="E217" s="7">
        <f t="shared" ref="E217" si="176">+C217+D217</f>
        <v>0</v>
      </c>
      <c r="F217" s="7">
        <v>0</v>
      </c>
      <c r="G217" s="7">
        <f t="shared" ref="G217" si="177">+F217</f>
        <v>0</v>
      </c>
      <c r="H217" s="7">
        <f t="shared" ref="H217" si="178">+E217-F217</f>
        <v>0</v>
      </c>
      <c r="I217" s="18"/>
    </row>
    <row r="218" spans="1:9" ht="15.75" x14ac:dyDescent="0.25">
      <c r="A218" s="10" t="s">
        <v>211</v>
      </c>
      <c r="B218" s="2" t="s">
        <v>425</v>
      </c>
      <c r="C218" s="7">
        <v>550000</v>
      </c>
      <c r="D218" s="7">
        <v>0</v>
      </c>
      <c r="E218" s="7">
        <f>+C218+D218</f>
        <v>550000</v>
      </c>
      <c r="F218" s="7">
        <v>0</v>
      </c>
      <c r="G218" s="7">
        <f>+F218</f>
        <v>0</v>
      </c>
      <c r="H218" s="7">
        <f>+E218-F218</f>
        <v>550000</v>
      </c>
      <c r="I218" s="18"/>
    </row>
    <row r="219" spans="1:9" ht="15.75" x14ac:dyDescent="0.25">
      <c r="A219" s="10" t="s">
        <v>213</v>
      </c>
      <c r="B219" s="2" t="s">
        <v>218</v>
      </c>
      <c r="C219" s="7">
        <v>739915</v>
      </c>
      <c r="D219" s="7">
        <v>0</v>
      </c>
      <c r="E219" s="7">
        <f>+C219+D219</f>
        <v>739915</v>
      </c>
      <c r="F219" s="7">
        <v>605385</v>
      </c>
      <c r="G219" s="7">
        <f>+F219</f>
        <v>605385</v>
      </c>
      <c r="H219" s="7">
        <f>+E219-F219</f>
        <v>134530</v>
      </c>
      <c r="I219" s="18"/>
    </row>
    <row r="220" spans="1:9" x14ac:dyDescent="0.25">
      <c r="A220" s="5">
        <v>6</v>
      </c>
      <c r="B220" s="4" t="s">
        <v>35</v>
      </c>
      <c r="C220" s="6">
        <f>+C221</f>
        <v>0</v>
      </c>
      <c r="D220" s="6">
        <f t="shared" ref="D220:H221" si="179">+D221</f>
        <v>0</v>
      </c>
      <c r="E220" s="6">
        <f>+E221</f>
        <v>0</v>
      </c>
      <c r="F220" s="6">
        <f t="shared" si="179"/>
        <v>0</v>
      </c>
      <c r="G220" s="6">
        <f t="shared" si="179"/>
        <v>0</v>
      </c>
      <c r="H220" s="6">
        <f t="shared" si="179"/>
        <v>0</v>
      </c>
      <c r="I220" s="28"/>
    </row>
    <row r="221" spans="1:9" s="3" customFormat="1" x14ac:dyDescent="0.25">
      <c r="A221" s="1">
        <v>6.1</v>
      </c>
      <c r="B221" s="3" t="s">
        <v>53</v>
      </c>
      <c r="C221" s="13">
        <f>+C222</f>
        <v>0</v>
      </c>
      <c r="D221" s="13">
        <f t="shared" si="179"/>
        <v>0</v>
      </c>
      <c r="E221" s="13">
        <f t="shared" si="179"/>
        <v>0</v>
      </c>
      <c r="F221" s="13">
        <f t="shared" si="179"/>
        <v>0</v>
      </c>
      <c r="G221" s="13">
        <f t="shared" si="179"/>
        <v>0</v>
      </c>
      <c r="H221" s="13">
        <f t="shared" si="179"/>
        <v>0</v>
      </c>
      <c r="I221" s="28"/>
    </row>
    <row r="222" spans="1:9" x14ac:dyDescent="0.25">
      <c r="A222" s="10" t="s">
        <v>251</v>
      </c>
      <c r="B222" s="2" t="s">
        <v>255</v>
      </c>
      <c r="C222" s="7">
        <v>0</v>
      </c>
      <c r="D222" s="7">
        <v>0</v>
      </c>
      <c r="E222" s="7">
        <f>+C222+D222</f>
        <v>0</v>
      </c>
      <c r="F222" s="7">
        <v>0</v>
      </c>
      <c r="G222" s="7">
        <f>+F222</f>
        <v>0</v>
      </c>
      <c r="H222" s="7">
        <f>+E222-F222</f>
        <v>0</v>
      </c>
      <c r="I222" s="28"/>
    </row>
    <row r="223" spans="1:9" s="3" customFormat="1" x14ac:dyDescent="0.25">
      <c r="A223" s="5">
        <v>5</v>
      </c>
      <c r="B223" s="4" t="s">
        <v>30</v>
      </c>
      <c r="C223" s="6">
        <f>+C224</f>
        <v>0</v>
      </c>
      <c r="D223" s="6">
        <f t="shared" ref="D223:H224" si="180">+D224</f>
        <v>0</v>
      </c>
      <c r="E223" s="6">
        <f t="shared" si="180"/>
        <v>0</v>
      </c>
      <c r="F223" s="6">
        <f t="shared" si="180"/>
        <v>3695600</v>
      </c>
      <c r="G223" s="6">
        <f t="shared" si="180"/>
        <v>3695600</v>
      </c>
      <c r="H223" s="6">
        <f t="shared" si="180"/>
        <v>-3695600</v>
      </c>
      <c r="I223" s="28"/>
    </row>
    <row r="224" spans="1:9" s="3" customFormat="1" x14ac:dyDescent="0.25">
      <c r="A224" s="1" t="s">
        <v>375</v>
      </c>
      <c r="B224" s="3" t="s">
        <v>239</v>
      </c>
      <c r="C224" s="13">
        <f>+C225</f>
        <v>0</v>
      </c>
      <c r="D224" s="13">
        <f t="shared" si="180"/>
        <v>0</v>
      </c>
      <c r="E224" s="13">
        <f t="shared" si="180"/>
        <v>0</v>
      </c>
      <c r="F224" s="13">
        <f t="shared" si="180"/>
        <v>3695600</v>
      </c>
      <c r="G224" s="13">
        <f t="shared" si="180"/>
        <v>3695600</v>
      </c>
      <c r="H224" s="13">
        <f t="shared" si="180"/>
        <v>-3695600</v>
      </c>
      <c r="I224" s="28"/>
    </row>
    <row r="225" spans="1:10" x14ac:dyDescent="0.25">
      <c r="A225" s="10" t="s">
        <v>238</v>
      </c>
      <c r="B225" s="2" t="s">
        <v>239</v>
      </c>
      <c r="C225" s="7">
        <v>0</v>
      </c>
      <c r="D225" s="7">
        <v>0</v>
      </c>
      <c r="E225" s="7">
        <f>+C225+D225</f>
        <v>0</v>
      </c>
      <c r="F225" s="7">
        <v>3695600</v>
      </c>
      <c r="G225" s="7">
        <f>+F225</f>
        <v>3695600</v>
      </c>
      <c r="H225" s="7">
        <f>+E225-F225</f>
        <v>-3695600</v>
      </c>
      <c r="I225" s="28"/>
    </row>
    <row r="226" spans="1:10" ht="15.75" customHeight="1" x14ac:dyDescent="0.25">
      <c r="A226" s="1"/>
      <c r="B226" s="3"/>
      <c r="C226" s="8"/>
      <c r="D226" s="8"/>
      <c r="E226" s="8"/>
      <c r="F226" s="8"/>
      <c r="G226" s="8"/>
      <c r="H226" s="8"/>
    </row>
    <row r="227" spans="1:10" s="17" customFormat="1" ht="15.75" x14ac:dyDescent="0.25">
      <c r="A227" s="14" t="s">
        <v>55</v>
      </c>
      <c r="B227" s="15"/>
      <c r="C227" s="16">
        <f>+C228+C249+C259+C266+C271+C244</f>
        <v>34309275.880000003</v>
      </c>
      <c r="D227" s="16">
        <f t="shared" ref="D227:H227" si="181">+D228+D249+D259+D266+D271+D244</f>
        <v>0</v>
      </c>
      <c r="E227" s="16">
        <f t="shared" si="181"/>
        <v>34309275.880000003</v>
      </c>
      <c r="F227" s="16">
        <f t="shared" si="181"/>
        <v>16545432.23</v>
      </c>
      <c r="G227" s="16">
        <f t="shared" si="181"/>
        <v>16545432.23</v>
      </c>
      <c r="H227" s="16">
        <f t="shared" si="181"/>
        <v>17763843.649999999</v>
      </c>
      <c r="J227" s="18"/>
    </row>
    <row r="228" spans="1:10" x14ac:dyDescent="0.25">
      <c r="A228" s="5">
        <v>1</v>
      </c>
      <c r="B228" s="4" t="s">
        <v>12</v>
      </c>
      <c r="C228" s="6">
        <f>+C229+C232+C240+C242+C238</f>
        <v>22936876.68</v>
      </c>
      <c r="D228" s="6">
        <f t="shared" ref="D228:H228" si="182">+D229+D232+D240+D242+D238</f>
        <v>0</v>
      </c>
      <c r="E228" s="6">
        <f t="shared" si="182"/>
        <v>22936876.68</v>
      </c>
      <c r="F228" s="6">
        <f t="shared" si="182"/>
        <v>8413830</v>
      </c>
      <c r="G228" s="6">
        <f t="shared" si="182"/>
        <v>8413830</v>
      </c>
      <c r="H228" s="6">
        <f t="shared" si="182"/>
        <v>14523046.68</v>
      </c>
      <c r="I228" s="21"/>
    </row>
    <row r="229" spans="1:10" s="3" customFormat="1" x14ac:dyDescent="0.25">
      <c r="A229" s="1">
        <v>1.1000000000000001</v>
      </c>
      <c r="B229" s="3" t="s">
        <v>39</v>
      </c>
      <c r="C229" s="13">
        <f>+C230+C231</f>
        <v>11218440</v>
      </c>
      <c r="D229" s="13">
        <f t="shared" ref="D229:H229" si="183">+D230+D231</f>
        <v>0</v>
      </c>
      <c r="E229" s="13">
        <f t="shared" si="183"/>
        <v>11218440</v>
      </c>
      <c r="F229" s="13">
        <f t="shared" si="183"/>
        <v>8413830</v>
      </c>
      <c r="G229" s="13">
        <f t="shared" si="183"/>
        <v>8413830</v>
      </c>
      <c r="H229" s="13">
        <f t="shared" si="183"/>
        <v>2804610</v>
      </c>
      <c r="I229" s="21"/>
    </row>
    <row r="230" spans="1:10" x14ac:dyDescent="0.25">
      <c r="A230" s="10" t="s">
        <v>67</v>
      </c>
      <c r="B230" s="2" t="s">
        <v>68</v>
      </c>
      <c r="C230" s="7">
        <v>11218440</v>
      </c>
      <c r="D230" s="7">
        <v>0</v>
      </c>
      <c r="E230" s="7">
        <f t="shared" ref="E230:E231" si="184">+C230+D230</f>
        <v>11218440</v>
      </c>
      <c r="F230" s="7">
        <v>8413830</v>
      </c>
      <c r="G230" s="7">
        <f t="shared" ref="G230:G231" si="185">+F230</f>
        <v>8413830</v>
      </c>
      <c r="H230" s="7">
        <f t="shared" ref="H230:H231" si="186">+E230-F230</f>
        <v>2804610</v>
      </c>
      <c r="I230" s="21"/>
    </row>
    <row r="231" spans="1:10" x14ac:dyDescent="0.25">
      <c r="A231" s="10" t="s">
        <v>69</v>
      </c>
      <c r="B231" s="2" t="s">
        <v>70</v>
      </c>
      <c r="C231" s="7">
        <v>0</v>
      </c>
      <c r="D231" s="7">
        <v>0</v>
      </c>
      <c r="E231" s="7">
        <f t="shared" si="184"/>
        <v>0</v>
      </c>
      <c r="F231" s="7">
        <v>0</v>
      </c>
      <c r="G231" s="7">
        <f t="shared" si="185"/>
        <v>0</v>
      </c>
      <c r="H231" s="7">
        <f t="shared" si="186"/>
        <v>0</v>
      </c>
      <c r="I231" s="21"/>
    </row>
    <row r="232" spans="1:10" s="3" customFormat="1" x14ac:dyDescent="0.25">
      <c r="A232" s="1">
        <v>1.3</v>
      </c>
      <c r="B232" s="3" t="s">
        <v>13</v>
      </c>
      <c r="C232" s="13">
        <f>+C233+C236+C237</f>
        <v>11718436.68</v>
      </c>
      <c r="D232" s="13">
        <f t="shared" ref="D232:H232" si="187">+D233+D236+D237</f>
        <v>0</v>
      </c>
      <c r="E232" s="13">
        <f t="shared" si="187"/>
        <v>11718436.68</v>
      </c>
      <c r="F232" s="13">
        <f t="shared" si="187"/>
        <v>0</v>
      </c>
      <c r="G232" s="13">
        <f t="shared" si="187"/>
        <v>0</v>
      </c>
      <c r="H232" s="13">
        <f t="shared" si="187"/>
        <v>11718436.68</v>
      </c>
      <c r="I232" s="21"/>
    </row>
    <row r="233" spans="1:10" x14ac:dyDescent="0.25">
      <c r="A233" s="10" t="s">
        <v>75</v>
      </c>
      <c r="B233" s="2" t="s">
        <v>76</v>
      </c>
      <c r="C233" s="7">
        <f>+C234+C235</f>
        <v>11718436.68</v>
      </c>
      <c r="D233" s="7">
        <f t="shared" ref="D233:H233" si="188">+D234+D235</f>
        <v>0</v>
      </c>
      <c r="E233" s="7">
        <f t="shared" si="188"/>
        <v>11718436.68</v>
      </c>
      <c r="F233" s="7">
        <f t="shared" si="188"/>
        <v>0</v>
      </c>
      <c r="G233" s="7">
        <f t="shared" si="188"/>
        <v>0</v>
      </c>
      <c r="H233" s="7">
        <f t="shared" si="188"/>
        <v>11718436.68</v>
      </c>
      <c r="I233" s="21"/>
    </row>
    <row r="234" spans="1:10" x14ac:dyDescent="0.25">
      <c r="A234" s="10" t="s">
        <v>79</v>
      </c>
      <c r="B234" s="2" t="s">
        <v>77</v>
      </c>
      <c r="C234" s="7">
        <v>0</v>
      </c>
      <c r="D234" s="7">
        <v>0</v>
      </c>
      <c r="E234" s="7">
        <f t="shared" ref="E234" si="189">+C234+D234</f>
        <v>0</v>
      </c>
      <c r="F234" s="7">
        <v>0</v>
      </c>
      <c r="G234" s="7">
        <f t="shared" ref="G234" si="190">+F234</f>
        <v>0</v>
      </c>
      <c r="H234" s="7">
        <f t="shared" ref="H234" si="191">+E234-F234</f>
        <v>0</v>
      </c>
      <c r="I234" s="21"/>
    </row>
    <row r="235" spans="1:10" x14ac:dyDescent="0.25">
      <c r="A235" s="10" t="s">
        <v>80</v>
      </c>
      <c r="B235" s="2" t="s">
        <v>78</v>
      </c>
      <c r="C235" s="7">
        <v>11718436.68</v>
      </c>
      <c r="D235" s="7">
        <v>0</v>
      </c>
      <c r="E235" s="7">
        <f t="shared" ref="E235:E236" si="192">+C235+D235</f>
        <v>11718436.68</v>
      </c>
      <c r="F235" s="7">
        <v>0</v>
      </c>
      <c r="G235" s="7">
        <f t="shared" ref="G235:G236" si="193">+F235</f>
        <v>0</v>
      </c>
      <c r="H235" s="7">
        <f t="shared" ref="H235:H236" si="194">+E235-F235</f>
        <v>11718436.68</v>
      </c>
      <c r="I235" s="21"/>
    </row>
    <row r="236" spans="1:10" x14ac:dyDescent="0.25">
      <c r="A236" s="10" t="s">
        <v>81</v>
      </c>
      <c r="B236" s="2" t="s">
        <v>263</v>
      </c>
      <c r="C236" s="7">
        <v>0</v>
      </c>
      <c r="D236" s="7">
        <v>0</v>
      </c>
      <c r="E236" s="7">
        <f t="shared" si="192"/>
        <v>0</v>
      </c>
      <c r="F236" s="7">
        <v>0</v>
      </c>
      <c r="G236" s="7">
        <f t="shared" si="193"/>
        <v>0</v>
      </c>
      <c r="H236" s="7">
        <f t="shared" si="194"/>
        <v>0</v>
      </c>
      <c r="I236" s="21"/>
    </row>
    <row r="237" spans="1:10" x14ac:dyDescent="0.25">
      <c r="A237" s="10" t="s">
        <v>83</v>
      </c>
      <c r="B237" s="2" t="s">
        <v>332</v>
      </c>
      <c r="C237" s="7">
        <v>0</v>
      </c>
      <c r="D237" s="7">
        <v>0</v>
      </c>
      <c r="E237" s="7">
        <f>+C237+D237</f>
        <v>0</v>
      </c>
      <c r="F237" s="7">
        <v>0</v>
      </c>
      <c r="G237" s="7">
        <f>+F237</f>
        <v>0</v>
      </c>
      <c r="H237" s="7">
        <f>+E237-F237</f>
        <v>0</v>
      </c>
      <c r="I237" s="21"/>
    </row>
    <row r="238" spans="1:10" s="3" customFormat="1" x14ac:dyDescent="0.25">
      <c r="A238" s="1" t="s">
        <v>413</v>
      </c>
      <c r="B238" s="3" t="s">
        <v>416</v>
      </c>
      <c r="C238" s="13">
        <f>+C239</f>
        <v>0</v>
      </c>
      <c r="D238" s="13">
        <f t="shared" ref="D238:H240" si="195">+D239</f>
        <v>0</v>
      </c>
      <c r="E238" s="13">
        <f t="shared" si="195"/>
        <v>0</v>
      </c>
      <c r="F238" s="13">
        <f t="shared" si="195"/>
        <v>0</v>
      </c>
      <c r="G238" s="13">
        <f t="shared" si="195"/>
        <v>0</v>
      </c>
      <c r="H238" s="13">
        <f t="shared" si="195"/>
        <v>0</v>
      </c>
      <c r="I238" s="21"/>
    </row>
    <row r="239" spans="1:10" x14ac:dyDescent="0.25">
      <c r="A239" s="10" t="s">
        <v>414</v>
      </c>
      <c r="B239" s="2" t="s">
        <v>415</v>
      </c>
      <c r="C239" s="7">
        <v>0</v>
      </c>
      <c r="D239" s="7">
        <v>0</v>
      </c>
      <c r="E239" s="7">
        <f>+C239+D239</f>
        <v>0</v>
      </c>
      <c r="F239" s="7">
        <v>0</v>
      </c>
      <c r="G239" s="7">
        <f>+F239</f>
        <v>0</v>
      </c>
      <c r="H239" s="7">
        <f>+E239-F239</f>
        <v>0</v>
      </c>
      <c r="I239" s="21"/>
    </row>
    <row r="240" spans="1:10" s="3" customFormat="1" x14ac:dyDescent="0.25">
      <c r="A240" s="1">
        <v>1.5</v>
      </c>
      <c r="B240" s="3" t="s">
        <v>15</v>
      </c>
      <c r="C240" s="13">
        <f>+C241</f>
        <v>0</v>
      </c>
      <c r="D240" s="13">
        <f t="shared" si="195"/>
        <v>0</v>
      </c>
      <c r="E240" s="13">
        <f t="shared" si="195"/>
        <v>0</v>
      </c>
      <c r="F240" s="13">
        <f t="shared" si="195"/>
        <v>0</v>
      </c>
      <c r="G240" s="13">
        <f t="shared" si="195"/>
        <v>0</v>
      </c>
      <c r="H240" s="13">
        <f t="shared" si="195"/>
        <v>0</v>
      </c>
      <c r="I240" s="21"/>
    </row>
    <row r="241" spans="1:9" x14ac:dyDescent="0.25">
      <c r="A241" s="10" t="s">
        <v>89</v>
      </c>
      <c r="B241" s="2" t="s">
        <v>15</v>
      </c>
      <c r="C241" s="7">
        <v>0</v>
      </c>
      <c r="D241" s="7">
        <v>0</v>
      </c>
      <c r="E241" s="7">
        <f>+C241+D241</f>
        <v>0</v>
      </c>
      <c r="F241" s="7">
        <v>0</v>
      </c>
      <c r="G241" s="7">
        <f>+F241</f>
        <v>0</v>
      </c>
      <c r="H241" s="7">
        <f>+E241-F241</f>
        <v>0</v>
      </c>
      <c r="I241" s="21"/>
    </row>
    <row r="242" spans="1:9" s="3" customFormat="1" x14ac:dyDescent="0.25">
      <c r="A242" s="1" t="s">
        <v>282</v>
      </c>
      <c r="B242" s="3" t="s">
        <v>285</v>
      </c>
      <c r="C242" s="13">
        <f>+C243</f>
        <v>0</v>
      </c>
      <c r="D242" s="13">
        <f t="shared" ref="D242:H242" si="196">+D243</f>
        <v>0</v>
      </c>
      <c r="E242" s="13">
        <f t="shared" si="196"/>
        <v>0</v>
      </c>
      <c r="F242" s="13">
        <f t="shared" si="196"/>
        <v>0</v>
      </c>
      <c r="G242" s="13">
        <f t="shared" si="196"/>
        <v>0</v>
      </c>
      <c r="H242" s="13">
        <f t="shared" si="196"/>
        <v>0</v>
      </c>
      <c r="I242" s="21"/>
    </row>
    <row r="243" spans="1:9" x14ac:dyDescent="0.25">
      <c r="A243" s="10" t="s">
        <v>283</v>
      </c>
      <c r="B243" s="2" t="s">
        <v>328</v>
      </c>
      <c r="C243" s="7">
        <v>0</v>
      </c>
      <c r="D243" s="7">
        <v>0</v>
      </c>
      <c r="E243" s="7">
        <f>+C243+D243</f>
        <v>0</v>
      </c>
      <c r="F243" s="7">
        <v>0</v>
      </c>
      <c r="G243" s="7">
        <f>+F243</f>
        <v>0</v>
      </c>
      <c r="H243" s="7">
        <f>+E243-F243</f>
        <v>0</v>
      </c>
      <c r="I243" s="21"/>
    </row>
    <row r="244" spans="1:9" s="3" customFormat="1" x14ac:dyDescent="0.25">
      <c r="A244" s="5">
        <v>2</v>
      </c>
      <c r="B244" s="4" t="s">
        <v>17</v>
      </c>
      <c r="C244" s="6">
        <f>+C247+C245</f>
        <v>67327.78</v>
      </c>
      <c r="D244" s="6">
        <f t="shared" ref="D244:H244" si="197">+D247+D245</f>
        <v>0</v>
      </c>
      <c r="E244" s="6">
        <f t="shared" si="197"/>
        <v>67327.78</v>
      </c>
      <c r="F244" s="6">
        <f t="shared" si="197"/>
        <v>0</v>
      </c>
      <c r="G244" s="6">
        <f t="shared" si="197"/>
        <v>0</v>
      </c>
      <c r="H244" s="6">
        <f t="shared" si="197"/>
        <v>67327.78</v>
      </c>
      <c r="I244" s="21"/>
    </row>
    <row r="245" spans="1:9" s="3" customFormat="1" x14ac:dyDescent="0.25">
      <c r="A245" s="22">
        <v>2.1</v>
      </c>
      <c r="B245" s="3" t="s">
        <v>63</v>
      </c>
      <c r="C245" s="13">
        <f>+C246</f>
        <v>0</v>
      </c>
      <c r="D245" s="13">
        <f t="shared" ref="D245:H245" si="198">+D246</f>
        <v>0</v>
      </c>
      <c r="E245" s="13">
        <f t="shared" si="198"/>
        <v>0</v>
      </c>
      <c r="F245" s="13">
        <f t="shared" si="198"/>
        <v>0</v>
      </c>
      <c r="G245" s="13">
        <f t="shared" si="198"/>
        <v>0</v>
      </c>
      <c r="H245" s="13">
        <f t="shared" si="198"/>
        <v>0</v>
      </c>
      <c r="I245" s="21"/>
    </row>
    <row r="246" spans="1:9" x14ac:dyDescent="0.25">
      <c r="A246" s="10" t="s">
        <v>92</v>
      </c>
      <c r="B246" s="2" t="s">
        <v>98</v>
      </c>
      <c r="C246" s="7">
        <v>0</v>
      </c>
      <c r="D246" s="7">
        <v>0</v>
      </c>
      <c r="E246" s="7">
        <f>+C246+D246</f>
        <v>0</v>
      </c>
      <c r="F246" s="7">
        <v>0</v>
      </c>
      <c r="G246" s="7">
        <f>+F246</f>
        <v>0</v>
      </c>
      <c r="H246" s="7">
        <f>+E246-F246</f>
        <v>0</v>
      </c>
      <c r="I246" s="21"/>
    </row>
    <row r="247" spans="1:9" s="3" customFormat="1" x14ac:dyDescent="0.25">
      <c r="A247" s="1">
        <v>2.4</v>
      </c>
      <c r="B247" s="3" t="s">
        <v>41</v>
      </c>
      <c r="C247" s="13">
        <f>+C248</f>
        <v>67327.78</v>
      </c>
      <c r="D247" s="13">
        <f t="shared" ref="D247:H247" si="199">+D248</f>
        <v>0</v>
      </c>
      <c r="E247" s="13">
        <f t="shared" si="199"/>
        <v>67327.78</v>
      </c>
      <c r="F247" s="13">
        <f t="shared" si="199"/>
        <v>0</v>
      </c>
      <c r="G247" s="13">
        <f t="shared" si="199"/>
        <v>0</v>
      </c>
      <c r="H247" s="13">
        <f t="shared" si="199"/>
        <v>67327.78</v>
      </c>
      <c r="I247" s="21"/>
    </row>
    <row r="248" spans="1:9" x14ac:dyDescent="0.25">
      <c r="A248" s="10" t="s">
        <v>107</v>
      </c>
      <c r="B248" s="2" t="s">
        <v>110</v>
      </c>
      <c r="C248" s="7">
        <v>67327.78</v>
      </c>
      <c r="D248" s="7">
        <v>0</v>
      </c>
      <c r="E248" s="7">
        <f>+C248+D248</f>
        <v>67327.78</v>
      </c>
      <c r="F248" s="7">
        <v>0</v>
      </c>
      <c r="G248" s="7">
        <f>+F248</f>
        <v>0</v>
      </c>
      <c r="H248" s="7">
        <f>+E248-F248</f>
        <v>67327.78</v>
      </c>
      <c r="I248" s="21"/>
    </row>
    <row r="249" spans="1:9" s="3" customFormat="1" x14ac:dyDescent="0.25">
      <c r="A249" s="5">
        <v>3</v>
      </c>
      <c r="B249" s="4" t="s">
        <v>21</v>
      </c>
      <c r="C249" s="6">
        <f>+C250+C253+C257+C255</f>
        <v>9905071.4199999999</v>
      </c>
      <c r="D249" s="6">
        <f t="shared" ref="D249:H249" si="200">+D250+D253+D257+D255</f>
        <v>0</v>
      </c>
      <c r="E249" s="6">
        <f t="shared" si="200"/>
        <v>9905071.4199999999</v>
      </c>
      <c r="F249" s="6">
        <f t="shared" si="200"/>
        <v>7322502.2300000004</v>
      </c>
      <c r="G249" s="6">
        <f t="shared" si="200"/>
        <v>7322502.2300000004</v>
      </c>
      <c r="H249" s="6">
        <f t="shared" si="200"/>
        <v>2582569.1899999995</v>
      </c>
      <c r="I249" s="21"/>
    </row>
    <row r="250" spans="1:9" s="3" customFormat="1" x14ac:dyDescent="0.25">
      <c r="A250" s="1">
        <v>3.3</v>
      </c>
      <c r="B250" s="3" t="s">
        <v>45</v>
      </c>
      <c r="C250" s="13">
        <f>+C251+C252</f>
        <v>9904721.4199999999</v>
      </c>
      <c r="D250" s="13">
        <f t="shared" ref="D250:H250" si="201">+D251+D252</f>
        <v>0</v>
      </c>
      <c r="E250" s="13">
        <f t="shared" si="201"/>
        <v>9904721.4199999999</v>
      </c>
      <c r="F250" s="13">
        <f t="shared" si="201"/>
        <v>6922415.2300000004</v>
      </c>
      <c r="G250" s="13">
        <f t="shared" si="201"/>
        <v>6922415.2300000004</v>
      </c>
      <c r="H250" s="13">
        <f t="shared" si="201"/>
        <v>2982306.1899999995</v>
      </c>
      <c r="I250" s="21"/>
    </row>
    <row r="251" spans="1:9" x14ac:dyDescent="0.25">
      <c r="A251" s="10" t="s">
        <v>151</v>
      </c>
      <c r="B251" s="2" t="s">
        <v>158</v>
      </c>
      <c r="C251" s="7">
        <v>0</v>
      </c>
      <c r="D251" s="7">
        <v>0</v>
      </c>
      <c r="E251" s="7">
        <f>+C251+D251</f>
        <v>0</v>
      </c>
      <c r="F251" s="7">
        <v>0</v>
      </c>
      <c r="G251" s="7">
        <f>+F251</f>
        <v>0</v>
      </c>
      <c r="H251" s="7">
        <f>+E251-F251</f>
        <v>0</v>
      </c>
      <c r="I251" s="21"/>
    </row>
    <row r="252" spans="1:9" x14ac:dyDescent="0.25">
      <c r="A252" s="10" t="s">
        <v>153</v>
      </c>
      <c r="B252" s="2" t="s">
        <v>160</v>
      </c>
      <c r="C252" s="7">
        <v>9904721.4199999999</v>
      </c>
      <c r="D252" s="7">
        <v>0</v>
      </c>
      <c r="E252" s="7">
        <f>+C252+D252</f>
        <v>9904721.4199999999</v>
      </c>
      <c r="F252" s="7">
        <v>6922415.2300000004</v>
      </c>
      <c r="G252" s="7">
        <f>+F252</f>
        <v>6922415.2300000004</v>
      </c>
      <c r="H252" s="7">
        <f>+E252-F252</f>
        <v>2982306.1899999995</v>
      </c>
      <c r="I252" s="21"/>
    </row>
    <row r="253" spans="1:9" s="3" customFormat="1" x14ac:dyDescent="0.25">
      <c r="A253" s="1">
        <v>3.4</v>
      </c>
      <c r="B253" s="3" t="s">
        <v>46</v>
      </c>
      <c r="C253" s="13">
        <f>+C254</f>
        <v>350</v>
      </c>
      <c r="D253" s="13">
        <f t="shared" ref="D253:H253" si="202">+D254</f>
        <v>0</v>
      </c>
      <c r="E253" s="13">
        <f t="shared" si="202"/>
        <v>350</v>
      </c>
      <c r="F253" s="13">
        <f t="shared" si="202"/>
        <v>87</v>
      </c>
      <c r="G253" s="13">
        <f t="shared" si="202"/>
        <v>87</v>
      </c>
      <c r="H253" s="13">
        <f t="shared" si="202"/>
        <v>263</v>
      </c>
      <c r="I253" s="21"/>
    </row>
    <row r="254" spans="1:9" x14ac:dyDescent="0.25">
      <c r="A254" s="10" t="s">
        <v>165</v>
      </c>
      <c r="B254" s="2" t="s">
        <v>167</v>
      </c>
      <c r="C254" s="7">
        <v>350</v>
      </c>
      <c r="D254" s="7">
        <v>0</v>
      </c>
      <c r="E254" s="7">
        <f>+C254+D254</f>
        <v>350</v>
      </c>
      <c r="F254" s="7">
        <v>87</v>
      </c>
      <c r="G254" s="7">
        <f>+F254</f>
        <v>87</v>
      </c>
      <c r="H254" s="7">
        <f>+E254-F254</f>
        <v>263</v>
      </c>
      <c r="I254" s="21"/>
    </row>
    <row r="255" spans="1:9" s="3" customFormat="1" x14ac:dyDescent="0.25">
      <c r="A255" s="1">
        <v>3.5</v>
      </c>
      <c r="B255" s="3" t="s">
        <v>47</v>
      </c>
      <c r="C255" s="13">
        <f>+C256</f>
        <v>0</v>
      </c>
      <c r="D255" s="13">
        <f t="shared" ref="D255:H255" si="203">+D256</f>
        <v>0</v>
      </c>
      <c r="E255" s="13">
        <f t="shared" si="203"/>
        <v>0</v>
      </c>
      <c r="F255" s="13">
        <f t="shared" si="203"/>
        <v>400000</v>
      </c>
      <c r="G255" s="13">
        <f t="shared" si="203"/>
        <v>400000</v>
      </c>
      <c r="H255" s="13">
        <f t="shared" si="203"/>
        <v>-400000</v>
      </c>
      <c r="I255" s="28"/>
    </row>
    <row r="256" spans="1:9" x14ac:dyDescent="0.25">
      <c r="A256" s="10" t="s">
        <v>169</v>
      </c>
      <c r="B256" s="2" t="s">
        <v>174</v>
      </c>
      <c r="C256" s="7">
        <v>0</v>
      </c>
      <c r="D256" s="7">
        <v>0</v>
      </c>
      <c r="E256" s="7">
        <f t="shared" ref="E256" si="204">+C256+D256</f>
        <v>0</v>
      </c>
      <c r="F256" s="7">
        <v>400000</v>
      </c>
      <c r="G256" s="7">
        <f t="shared" ref="G256" si="205">+F256</f>
        <v>400000</v>
      </c>
      <c r="H256" s="7">
        <f t="shared" ref="H256" si="206">+E256-F256</f>
        <v>-400000</v>
      </c>
      <c r="I256" s="28"/>
    </row>
    <row r="257" spans="1:9" s="3" customFormat="1" x14ac:dyDescent="0.25">
      <c r="A257" s="1" t="s">
        <v>330</v>
      </c>
      <c r="B257" s="3" t="s">
        <v>331</v>
      </c>
      <c r="C257" s="13">
        <f>+C258</f>
        <v>0</v>
      </c>
      <c r="D257" s="13">
        <f t="shared" ref="D257:H257" si="207">+D258</f>
        <v>0</v>
      </c>
      <c r="E257" s="13">
        <f t="shared" si="207"/>
        <v>0</v>
      </c>
      <c r="F257" s="13">
        <f t="shared" si="207"/>
        <v>0</v>
      </c>
      <c r="G257" s="13">
        <f t="shared" si="207"/>
        <v>0</v>
      </c>
      <c r="H257" s="13">
        <f t="shared" si="207"/>
        <v>0</v>
      </c>
      <c r="I257" s="21"/>
    </row>
    <row r="258" spans="1:9" x14ac:dyDescent="0.25">
      <c r="A258" s="10" t="s">
        <v>196</v>
      </c>
      <c r="B258" s="2" t="s">
        <v>201</v>
      </c>
      <c r="C258" s="7">
        <v>0</v>
      </c>
      <c r="D258" s="7">
        <v>0</v>
      </c>
      <c r="E258" s="7">
        <f>+C258+D258</f>
        <v>0</v>
      </c>
      <c r="F258" s="7">
        <v>0</v>
      </c>
      <c r="G258" s="7">
        <f>+F258</f>
        <v>0</v>
      </c>
      <c r="H258" s="7">
        <f>+E258-F258</f>
        <v>0</v>
      </c>
      <c r="I258" s="21"/>
    </row>
    <row r="259" spans="1:9" s="3" customFormat="1" x14ac:dyDescent="0.25">
      <c r="A259" s="5">
        <v>4</v>
      </c>
      <c r="B259" s="4" t="s">
        <v>49</v>
      </c>
      <c r="C259" s="6">
        <f>+C260+C262</f>
        <v>1400000</v>
      </c>
      <c r="D259" s="6">
        <f t="shared" ref="D259:H259" si="208">+D260+D262</f>
        <v>0</v>
      </c>
      <c r="E259" s="6">
        <f t="shared" si="208"/>
        <v>1400000</v>
      </c>
      <c r="F259" s="6">
        <f t="shared" si="208"/>
        <v>809100</v>
      </c>
      <c r="G259" s="6">
        <f t="shared" si="208"/>
        <v>809100</v>
      </c>
      <c r="H259" s="6">
        <f t="shared" si="208"/>
        <v>590900</v>
      </c>
      <c r="I259" s="21"/>
    </row>
    <row r="260" spans="1:9" s="3" customFormat="1" x14ac:dyDescent="0.25">
      <c r="A260" s="1">
        <v>4.0999999999999996</v>
      </c>
      <c r="B260" s="3" t="s">
        <v>50</v>
      </c>
      <c r="C260" s="13">
        <f>+C261</f>
        <v>0</v>
      </c>
      <c r="D260" s="13">
        <f t="shared" ref="D260:H260" si="209">+D261</f>
        <v>0</v>
      </c>
      <c r="E260" s="13">
        <f t="shared" si="209"/>
        <v>0</v>
      </c>
      <c r="F260" s="13">
        <f t="shared" si="209"/>
        <v>0</v>
      </c>
      <c r="G260" s="13">
        <f t="shared" si="209"/>
        <v>0</v>
      </c>
      <c r="H260" s="13">
        <f t="shared" si="209"/>
        <v>0</v>
      </c>
      <c r="I260" s="21"/>
    </row>
    <row r="261" spans="1:9" x14ac:dyDescent="0.25">
      <c r="A261" s="10" t="s">
        <v>204</v>
      </c>
      <c r="B261" s="2" t="s">
        <v>207</v>
      </c>
      <c r="C261" s="7">
        <v>0</v>
      </c>
      <c r="D261" s="7">
        <f>0-C261</f>
        <v>0</v>
      </c>
      <c r="E261" s="7">
        <f t="shared" ref="E261" si="210">+C261+D261</f>
        <v>0</v>
      </c>
      <c r="F261" s="7">
        <v>0</v>
      </c>
      <c r="G261" s="7">
        <f t="shared" ref="G261" si="211">+F261</f>
        <v>0</v>
      </c>
      <c r="H261" s="7">
        <f t="shared" ref="H261" si="212">+E261-F261</f>
        <v>0</v>
      </c>
      <c r="I261" s="21"/>
    </row>
    <row r="262" spans="1:9" s="3" customFormat="1" x14ac:dyDescent="0.25">
      <c r="A262" s="1">
        <v>4.4000000000000004</v>
      </c>
      <c r="B262" s="3" t="s">
        <v>28</v>
      </c>
      <c r="C262" s="13">
        <f>+C263+C264+C265</f>
        <v>1400000</v>
      </c>
      <c r="D262" s="13">
        <f t="shared" ref="D262:H262" si="213">+D263+D264+D265</f>
        <v>0</v>
      </c>
      <c r="E262" s="13">
        <f t="shared" si="213"/>
        <v>1400000</v>
      </c>
      <c r="F262" s="13">
        <f t="shared" si="213"/>
        <v>809100</v>
      </c>
      <c r="G262" s="13">
        <f t="shared" si="213"/>
        <v>809100</v>
      </c>
      <c r="H262" s="13">
        <f t="shared" si="213"/>
        <v>590900</v>
      </c>
      <c r="I262" s="21"/>
    </row>
    <row r="263" spans="1:9" x14ac:dyDescent="0.25">
      <c r="A263" s="10" t="s">
        <v>210</v>
      </c>
      <c r="B263" s="2" t="s">
        <v>215</v>
      </c>
      <c r="C263" s="7">
        <v>0</v>
      </c>
      <c r="D263" s="7">
        <v>0</v>
      </c>
      <c r="E263" s="7">
        <f t="shared" ref="E263:E265" si="214">+C263+D263</f>
        <v>0</v>
      </c>
      <c r="F263" s="7">
        <v>809100</v>
      </c>
      <c r="G263" s="7">
        <f t="shared" ref="G263:G265" si="215">+F263</f>
        <v>809100</v>
      </c>
      <c r="H263" s="7">
        <f t="shared" ref="H263:H265" si="216">+E263-F263</f>
        <v>-809100</v>
      </c>
      <c r="I263" s="21"/>
    </row>
    <row r="264" spans="1:9" x14ac:dyDescent="0.25">
      <c r="A264" s="10" t="s">
        <v>211</v>
      </c>
      <c r="B264" s="2" t="s">
        <v>216</v>
      </c>
      <c r="C264" s="7">
        <v>1400000</v>
      </c>
      <c r="D264" s="7">
        <v>0</v>
      </c>
      <c r="E264" s="7">
        <f t="shared" si="214"/>
        <v>1400000</v>
      </c>
      <c r="F264" s="7">
        <v>0</v>
      </c>
      <c r="G264" s="7">
        <f t="shared" si="215"/>
        <v>0</v>
      </c>
      <c r="H264" s="7">
        <f t="shared" si="216"/>
        <v>1400000</v>
      </c>
      <c r="I264" s="21"/>
    </row>
    <row r="265" spans="1:9" x14ac:dyDescent="0.25">
      <c r="A265" s="10" t="s">
        <v>213</v>
      </c>
      <c r="B265" s="2" t="s">
        <v>218</v>
      </c>
      <c r="C265" s="7">
        <v>0</v>
      </c>
      <c r="D265" s="7">
        <v>0</v>
      </c>
      <c r="E265" s="7">
        <f t="shared" si="214"/>
        <v>0</v>
      </c>
      <c r="F265" s="7">
        <v>0</v>
      </c>
      <c r="G265" s="7">
        <f t="shared" si="215"/>
        <v>0</v>
      </c>
      <c r="H265" s="7">
        <f t="shared" si="216"/>
        <v>0</v>
      </c>
      <c r="I265" s="21"/>
    </row>
    <row r="266" spans="1:9" s="3" customFormat="1" x14ac:dyDescent="0.25">
      <c r="A266" s="5">
        <v>5</v>
      </c>
      <c r="B266" s="4" t="s">
        <v>30</v>
      </c>
      <c r="C266" s="6">
        <f>+C269+C267</f>
        <v>0</v>
      </c>
      <c r="D266" s="6">
        <f t="shared" ref="D266:H266" si="217">+D269+D267</f>
        <v>0</v>
      </c>
      <c r="E266" s="6">
        <f t="shared" si="217"/>
        <v>0</v>
      </c>
      <c r="F266" s="6">
        <f t="shared" si="217"/>
        <v>0</v>
      </c>
      <c r="G266" s="6">
        <f t="shared" si="217"/>
        <v>0</v>
      </c>
      <c r="H266" s="6">
        <f t="shared" si="217"/>
        <v>0</v>
      </c>
      <c r="I266" s="21"/>
    </row>
    <row r="267" spans="1:9" s="3" customFormat="1" x14ac:dyDescent="0.25">
      <c r="A267" s="1">
        <v>5.0999999999999996</v>
      </c>
      <c r="B267" s="3" t="s">
        <v>31</v>
      </c>
      <c r="C267" s="13">
        <f>+C268</f>
        <v>0</v>
      </c>
      <c r="D267" s="13">
        <f>+D268</f>
        <v>0</v>
      </c>
      <c r="E267" s="13">
        <f t="shared" ref="E267:H267" si="218">+E268</f>
        <v>0</v>
      </c>
      <c r="F267" s="13">
        <f t="shared" si="218"/>
        <v>0</v>
      </c>
      <c r="G267" s="13">
        <f t="shared" si="218"/>
        <v>0</v>
      </c>
      <c r="H267" s="13">
        <f t="shared" si="218"/>
        <v>0</v>
      </c>
      <c r="I267" s="21"/>
    </row>
    <row r="268" spans="1:9" x14ac:dyDescent="0.25">
      <c r="A268" s="10" t="s">
        <v>229</v>
      </c>
      <c r="B268" s="2" t="s">
        <v>374</v>
      </c>
      <c r="C268" s="7">
        <v>0</v>
      </c>
      <c r="D268" s="7">
        <v>0</v>
      </c>
      <c r="E268" s="7">
        <f>+C268+D268</f>
        <v>0</v>
      </c>
      <c r="F268" s="7">
        <v>0</v>
      </c>
      <c r="G268" s="7">
        <f>+F268</f>
        <v>0</v>
      </c>
      <c r="H268" s="7">
        <f>+E268-F268</f>
        <v>0</v>
      </c>
      <c r="I268" s="21"/>
    </row>
    <row r="269" spans="1:9" s="3" customFormat="1" x14ac:dyDescent="0.25">
      <c r="A269" s="1">
        <v>5.4</v>
      </c>
      <c r="B269" s="3" t="s">
        <v>32</v>
      </c>
      <c r="C269" s="13">
        <f>+C270</f>
        <v>0</v>
      </c>
      <c r="D269" s="13">
        <f t="shared" ref="D269:H269" si="219">+D270</f>
        <v>0</v>
      </c>
      <c r="E269" s="13">
        <f t="shared" si="219"/>
        <v>0</v>
      </c>
      <c r="F269" s="13">
        <f t="shared" si="219"/>
        <v>0</v>
      </c>
      <c r="G269" s="13">
        <f t="shared" si="219"/>
        <v>0</v>
      </c>
      <c r="H269" s="13">
        <f t="shared" si="219"/>
        <v>0</v>
      </c>
      <c r="I269" s="21"/>
    </row>
    <row r="270" spans="1:9" x14ac:dyDescent="0.25">
      <c r="A270" s="10" t="s">
        <v>238</v>
      </c>
      <c r="B270" s="2" t="s">
        <v>239</v>
      </c>
      <c r="C270" s="7">
        <v>0</v>
      </c>
      <c r="D270" s="7">
        <v>0</v>
      </c>
      <c r="E270" s="7">
        <f t="shared" ref="E270" si="220">+C270+D270</f>
        <v>0</v>
      </c>
      <c r="F270" s="7">
        <v>0</v>
      </c>
      <c r="G270" s="7">
        <f t="shared" ref="G270" si="221">+F270</f>
        <v>0</v>
      </c>
      <c r="H270" s="7">
        <f t="shared" ref="H270" si="222">+E270-F270</f>
        <v>0</v>
      </c>
      <c r="I270" s="21"/>
    </row>
    <row r="271" spans="1:9" x14ac:dyDescent="0.25">
      <c r="A271" s="5">
        <v>6</v>
      </c>
      <c r="B271" s="4" t="s">
        <v>35</v>
      </c>
      <c r="C271" s="6">
        <f>+C272</f>
        <v>0</v>
      </c>
      <c r="D271" s="6">
        <f t="shared" ref="D271:H271" si="223">+D272</f>
        <v>0</v>
      </c>
      <c r="E271" s="6">
        <f t="shared" si="223"/>
        <v>0</v>
      </c>
      <c r="F271" s="6">
        <f t="shared" si="223"/>
        <v>0</v>
      </c>
      <c r="G271" s="6">
        <f t="shared" si="223"/>
        <v>0</v>
      </c>
      <c r="H271" s="6">
        <f t="shared" si="223"/>
        <v>0</v>
      </c>
      <c r="I271" s="21"/>
    </row>
    <row r="272" spans="1:9" s="3" customFormat="1" x14ac:dyDescent="0.25">
      <c r="A272" s="1">
        <v>6.1</v>
      </c>
      <c r="B272" s="3" t="s">
        <v>53</v>
      </c>
      <c r="C272" s="13">
        <f>+C273+C274</f>
        <v>0</v>
      </c>
      <c r="D272" s="13">
        <f>+D273+D274</f>
        <v>0</v>
      </c>
      <c r="E272" s="13">
        <f t="shared" ref="E272:H272" si="224">+E273+E274</f>
        <v>0</v>
      </c>
      <c r="F272" s="13">
        <f t="shared" si="224"/>
        <v>0</v>
      </c>
      <c r="G272" s="13">
        <f>+G273+G274</f>
        <v>0</v>
      </c>
      <c r="H272" s="13">
        <f t="shared" si="224"/>
        <v>0</v>
      </c>
      <c r="I272" s="21"/>
    </row>
    <row r="273" spans="1:10" ht="16.5" customHeight="1" x14ac:dyDescent="0.25">
      <c r="A273" s="10" t="s">
        <v>250</v>
      </c>
      <c r="B273" s="2" t="s">
        <v>275</v>
      </c>
      <c r="C273" s="7">
        <v>0</v>
      </c>
      <c r="D273" s="7">
        <v>0</v>
      </c>
      <c r="E273" s="7">
        <f>+C273+D273</f>
        <v>0</v>
      </c>
      <c r="F273" s="7">
        <v>0</v>
      </c>
      <c r="G273" s="7">
        <f>+F273</f>
        <v>0</v>
      </c>
      <c r="H273" s="7">
        <f>+E273-F273</f>
        <v>0</v>
      </c>
      <c r="I273" s="21"/>
    </row>
    <row r="274" spans="1:10" ht="16.5" customHeight="1" x14ac:dyDescent="0.25">
      <c r="A274" s="10" t="s">
        <v>252</v>
      </c>
      <c r="B274" s="2" t="s">
        <v>256</v>
      </c>
      <c r="C274" s="7">
        <v>0</v>
      </c>
      <c r="D274" s="7">
        <v>0</v>
      </c>
      <c r="E274" s="7">
        <f>+C274+D274</f>
        <v>0</v>
      </c>
      <c r="F274" s="7">
        <v>0</v>
      </c>
      <c r="G274" s="7">
        <f>+F274</f>
        <v>0</v>
      </c>
      <c r="H274" s="7">
        <f>+E274-F274</f>
        <v>0</v>
      </c>
      <c r="I274" s="21"/>
    </row>
    <row r="275" spans="1:10" s="3" customFormat="1" x14ac:dyDescent="0.25">
      <c r="A275" s="22"/>
      <c r="B275" s="2"/>
      <c r="C275" s="7"/>
      <c r="D275" s="7"/>
      <c r="E275" s="7"/>
      <c r="F275" s="7"/>
      <c r="G275" s="7"/>
      <c r="H275" s="7"/>
    </row>
    <row r="276" spans="1:10" s="17" customFormat="1" ht="31.5" customHeight="1" x14ac:dyDescent="0.25">
      <c r="A276" s="40" t="s">
        <v>56</v>
      </c>
      <c r="B276" s="40"/>
      <c r="C276" s="16">
        <f t="shared" ref="C276:G276" si="225">+C277+C293+C326+C354+C368</f>
        <v>91216630</v>
      </c>
      <c r="D276" s="16">
        <f t="shared" si="225"/>
        <v>0</v>
      </c>
      <c r="E276" s="16">
        <f t="shared" si="225"/>
        <v>91216630</v>
      </c>
      <c r="F276" s="16">
        <f t="shared" si="225"/>
        <v>63807322.029999994</v>
      </c>
      <c r="G276" s="16">
        <f t="shared" si="225"/>
        <v>63807322.029999994</v>
      </c>
      <c r="H276" s="16">
        <f>+H277+H293+H326+H354+H368</f>
        <v>27409307.970000003</v>
      </c>
      <c r="J276" s="18"/>
    </row>
    <row r="277" spans="1:10" x14ac:dyDescent="0.25">
      <c r="A277" s="5">
        <v>1</v>
      </c>
      <c r="B277" s="4" t="s">
        <v>12</v>
      </c>
      <c r="C277" s="6">
        <f>+C278+C280+C283+C291+C289</f>
        <v>2600000</v>
      </c>
      <c r="D277" s="6">
        <f t="shared" ref="D277:H277" si="226">+D278+D280+D283+D291+D289</f>
        <v>0</v>
      </c>
      <c r="E277" s="6">
        <f t="shared" si="226"/>
        <v>2600000</v>
      </c>
      <c r="F277" s="6">
        <f t="shared" si="226"/>
        <v>1853494.68</v>
      </c>
      <c r="G277" s="6">
        <f t="shared" si="226"/>
        <v>1853494.68</v>
      </c>
      <c r="H277" s="6">
        <f t="shared" si="226"/>
        <v>746505.32000000007</v>
      </c>
      <c r="J277" s="11"/>
    </row>
    <row r="278" spans="1:10" s="3" customFormat="1" x14ac:dyDescent="0.25">
      <c r="A278" s="1">
        <v>1.1000000000000001</v>
      </c>
      <c r="B278" s="3" t="s">
        <v>39</v>
      </c>
      <c r="C278" s="13">
        <f>+C279</f>
        <v>0</v>
      </c>
      <c r="D278" s="13">
        <f t="shared" ref="D278:H278" si="227">+D279</f>
        <v>0</v>
      </c>
      <c r="E278" s="13">
        <f t="shared" si="227"/>
        <v>0</v>
      </c>
      <c r="F278" s="13">
        <f t="shared" si="227"/>
        <v>0</v>
      </c>
      <c r="G278" s="13">
        <f t="shared" si="227"/>
        <v>0</v>
      </c>
      <c r="H278" s="13">
        <f t="shared" si="227"/>
        <v>0</v>
      </c>
      <c r="J278" s="36"/>
    </row>
    <row r="279" spans="1:10" x14ac:dyDescent="0.25">
      <c r="A279" s="10" t="s">
        <v>69</v>
      </c>
      <c r="B279" s="2" t="s">
        <v>70</v>
      </c>
      <c r="C279" s="7">
        <v>0</v>
      </c>
      <c r="D279" s="7">
        <v>0</v>
      </c>
      <c r="E279" s="7">
        <f>+C279+D279</f>
        <v>0</v>
      </c>
      <c r="F279" s="7">
        <v>0</v>
      </c>
      <c r="G279" s="7">
        <f>+F279</f>
        <v>0</v>
      </c>
      <c r="H279" s="7">
        <f>+E279-F279</f>
        <v>0</v>
      </c>
      <c r="J279" s="36"/>
    </row>
    <row r="280" spans="1:10" s="3" customFormat="1" x14ac:dyDescent="0.25">
      <c r="A280" s="1">
        <v>1.2</v>
      </c>
      <c r="B280" s="3" t="s">
        <v>40</v>
      </c>
      <c r="C280" s="13">
        <f t="shared" ref="C280:H280" si="228">+C281+C282</f>
        <v>0</v>
      </c>
      <c r="D280" s="13">
        <f t="shared" si="228"/>
        <v>0</v>
      </c>
      <c r="E280" s="13">
        <f t="shared" si="228"/>
        <v>0</v>
      </c>
      <c r="F280" s="13">
        <f t="shared" si="228"/>
        <v>0</v>
      </c>
      <c r="G280" s="13">
        <f t="shared" si="228"/>
        <v>0</v>
      </c>
      <c r="H280" s="13">
        <f t="shared" si="228"/>
        <v>0</v>
      </c>
      <c r="J280" s="36"/>
    </row>
    <row r="281" spans="1:10" x14ac:dyDescent="0.25">
      <c r="A281" s="10" t="s">
        <v>71</v>
      </c>
      <c r="B281" s="2" t="s">
        <v>72</v>
      </c>
      <c r="C281" s="7">
        <v>0</v>
      </c>
      <c r="D281" s="7">
        <v>0</v>
      </c>
      <c r="E281" s="7">
        <f>+C281+D281</f>
        <v>0</v>
      </c>
      <c r="F281" s="7">
        <v>0</v>
      </c>
      <c r="G281" s="7">
        <f>+F281</f>
        <v>0</v>
      </c>
      <c r="H281" s="7">
        <f>+E281-F281</f>
        <v>0</v>
      </c>
      <c r="J281" s="36"/>
    </row>
    <row r="282" spans="1:10" x14ac:dyDescent="0.25">
      <c r="A282" s="10" t="s">
        <v>73</v>
      </c>
      <c r="B282" s="2" t="s">
        <v>74</v>
      </c>
      <c r="C282" s="7">
        <v>0</v>
      </c>
      <c r="D282" s="7">
        <v>0</v>
      </c>
      <c r="E282" s="7">
        <f>+C282+D282</f>
        <v>0</v>
      </c>
      <c r="F282" s="7">
        <v>0</v>
      </c>
      <c r="G282" s="7">
        <f>+F282</f>
        <v>0</v>
      </c>
      <c r="H282" s="7">
        <f>+E282-F282</f>
        <v>0</v>
      </c>
      <c r="J282" s="36"/>
    </row>
    <row r="283" spans="1:10" s="3" customFormat="1" x14ac:dyDescent="0.25">
      <c r="A283" s="1">
        <v>1.3</v>
      </c>
      <c r="B283" s="3" t="s">
        <v>13</v>
      </c>
      <c r="C283" s="13">
        <f t="shared" ref="C283:H283" si="229">+C284+C287+C288</f>
        <v>0</v>
      </c>
      <c r="D283" s="13">
        <f t="shared" si="229"/>
        <v>0</v>
      </c>
      <c r="E283" s="13">
        <f t="shared" si="229"/>
        <v>0</v>
      </c>
      <c r="F283" s="13">
        <f t="shared" si="229"/>
        <v>0</v>
      </c>
      <c r="G283" s="13">
        <f t="shared" si="229"/>
        <v>0</v>
      </c>
      <c r="H283" s="13">
        <f t="shared" si="229"/>
        <v>0</v>
      </c>
      <c r="J283" s="36"/>
    </row>
    <row r="284" spans="1:10" x14ac:dyDescent="0.25">
      <c r="A284" s="10" t="s">
        <v>75</v>
      </c>
      <c r="B284" s="2" t="s">
        <v>76</v>
      </c>
      <c r="C284" s="7">
        <v>0</v>
      </c>
      <c r="D284" s="7">
        <v>0</v>
      </c>
      <c r="E284" s="7">
        <f t="shared" ref="E284:H284" si="230">+E285+E286</f>
        <v>0</v>
      </c>
      <c r="F284" s="7">
        <v>0</v>
      </c>
      <c r="G284" s="7">
        <f t="shared" si="230"/>
        <v>0</v>
      </c>
      <c r="H284" s="7">
        <f t="shared" si="230"/>
        <v>0</v>
      </c>
      <c r="J284" s="36"/>
    </row>
    <row r="285" spans="1:10" x14ac:dyDescent="0.25">
      <c r="A285" s="10" t="s">
        <v>79</v>
      </c>
      <c r="B285" s="2" t="s">
        <v>77</v>
      </c>
      <c r="C285" s="7">
        <v>0</v>
      </c>
      <c r="D285" s="7">
        <v>0</v>
      </c>
      <c r="E285" s="7">
        <f>+C285+D285</f>
        <v>0</v>
      </c>
      <c r="F285" s="7">
        <v>0</v>
      </c>
      <c r="G285" s="7">
        <f>+F285</f>
        <v>0</v>
      </c>
      <c r="H285" s="7">
        <f>+E285-F285</f>
        <v>0</v>
      </c>
      <c r="J285" s="36"/>
    </row>
    <row r="286" spans="1:10" x14ac:dyDescent="0.25">
      <c r="A286" s="10" t="s">
        <v>80</v>
      </c>
      <c r="B286" s="2" t="s">
        <v>78</v>
      </c>
      <c r="C286" s="7">
        <v>0</v>
      </c>
      <c r="D286" s="7">
        <v>0</v>
      </c>
      <c r="E286" s="7">
        <f>+C286+D286</f>
        <v>0</v>
      </c>
      <c r="F286" s="7">
        <v>0</v>
      </c>
      <c r="G286" s="7">
        <f>+F286</f>
        <v>0</v>
      </c>
      <c r="H286" s="7">
        <f>+E286-F286</f>
        <v>0</v>
      </c>
      <c r="J286" s="36"/>
    </row>
    <row r="287" spans="1:10" x14ac:dyDescent="0.25">
      <c r="A287" s="10" t="s">
        <v>81</v>
      </c>
      <c r="B287" s="2" t="s">
        <v>82</v>
      </c>
      <c r="C287" s="7">
        <v>0</v>
      </c>
      <c r="D287" s="7">
        <v>0</v>
      </c>
      <c r="E287" s="7">
        <f>+C287+D287</f>
        <v>0</v>
      </c>
      <c r="F287" s="7">
        <v>0</v>
      </c>
      <c r="G287" s="7">
        <f>+F287</f>
        <v>0</v>
      </c>
      <c r="H287" s="7">
        <f>+E287-F287</f>
        <v>0</v>
      </c>
      <c r="J287" s="36"/>
    </row>
    <row r="288" spans="1:10" x14ac:dyDescent="0.25">
      <c r="A288" s="10" t="s">
        <v>83</v>
      </c>
      <c r="B288" s="2" t="s">
        <v>84</v>
      </c>
      <c r="C288" s="7">
        <v>0</v>
      </c>
      <c r="D288" s="7">
        <v>0</v>
      </c>
      <c r="E288" s="7">
        <f>+C288+D288</f>
        <v>0</v>
      </c>
      <c r="F288" s="7">
        <v>0</v>
      </c>
      <c r="G288" s="7">
        <f>+F288</f>
        <v>0</v>
      </c>
      <c r="H288" s="7">
        <f>+E288-F288</f>
        <v>0</v>
      </c>
      <c r="J288" s="36"/>
    </row>
    <row r="289" spans="1:10" s="3" customFormat="1" x14ac:dyDescent="0.25">
      <c r="A289" s="1" t="s">
        <v>413</v>
      </c>
      <c r="B289" s="3" t="s">
        <v>416</v>
      </c>
      <c r="C289" s="13">
        <f>+C290</f>
        <v>2600000</v>
      </c>
      <c r="D289" s="13">
        <f t="shared" ref="D289:H289" si="231">+D290</f>
        <v>0</v>
      </c>
      <c r="E289" s="13">
        <f t="shared" si="231"/>
        <v>2600000</v>
      </c>
      <c r="F289" s="13">
        <f t="shared" si="231"/>
        <v>1853494.68</v>
      </c>
      <c r="G289" s="13">
        <f t="shared" si="231"/>
        <v>1853494.68</v>
      </c>
      <c r="H289" s="13">
        <f t="shared" si="231"/>
        <v>746505.32000000007</v>
      </c>
      <c r="I289" s="21"/>
      <c r="J289" s="36"/>
    </row>
    <row r="290" spans="1:10" x14ac:dyDescent="0.25">
      <c r="A290" s="10" t="s">
        <v>414</v>
      </c>
      <c r="B290" s="2" t="s">
        <v>415</v>
      </c>
      <c r="C290" s="7">
        <v>2600000</v>
      </c>
      <c r="D290" s="7">
        <v>0</v>
      </c>
      <c r="E290" s="7">
        <f>+C290+D290</f>
        <v>2600000</v>
      </c>
      <c r="F290" s="7">
        <v>1853494.68</v>
      </c>
      <c r="G290" s="7">
        <f>+F290</f>
        <v>1853494.68</v>
      </c>
      <c r="H290" s="7">
        <f>+E290-F290</f>
        <v>746505.32000000007</v>
      </c>
      <c r="I290" s="21"/>
      <c r="J290" s="36"/>
    </row>
    <row r="291" spans="1:10" s="3" customFormat="1" x14ac:dyDescent="0.25">
      <c r="A291" s="1">
        <v>1.5</v>
      </c>
      <c r="B291" s="3" t="s">
        <v>15</v>
      </c>
      <c r="C291" s="13">
        <f>+C292</f>
        <v>0</v>
      </c>
      <c r="D291" s="13">
        <f t="shared" ref="D291:H291" si="232">+D292</f>
        <v>0</v>
      </c>
      <c r="E291" s="13">
        <f t="shared" si="232"/>
        <v>0</v>
      </c>
      <c r="F291" s="13">
        <f t="shared" si="232"/>
        <v>0</v>
      </c>
      <c r="G291" s="13">
        <f t="shared" si="232"/>
        <v>0</v>
      </c>
      <c r="H291" s="13">
        <f t="shared" si="232"/>
        <v>0</v>
      </c>
      <c r="J291" s="36"/>
    </row>
    <row r="292" spans="1:10" x14ac:dyDescent="0.25">
      <c r="A292" s="10" t="s">
        <v>89</v>
      </c>
      <c r="B292" s="2" t="s">
        <v>15</v>
      </c>
      <c r="C292" s="7">
        <v>0</v>
      </c>
      <c r="D292" s="7">
        <v>0</v>
      </c>
      <c r="E292" s="7">
        <f>+C292+D292</f>
        <v>0</v>
      </c>
      <c r="F292" s="7">
        <v>0</v>
      </c>
      <c r="G292" s="7">
        <f>+F292</f>
        <v>0</v>
      </c>
      <c r="H292" s="7">
        <f>+E292-F292</f>
        <v>0</v>
      </c>
      <c r="J292" s="36"/>
    </row>
    <row r="293" spans="1:10" s="3" customFormat="1" x14ac:dyDescent="0.25">
      <c r="A293" s="5">
        <v>2</v>
      </c>
      <c r="B293" s="4" t="s">
        <v>17</v>
      </c>
      <c r="C293" s="6">
        <f>+C294+C300+C302+C308+C312+C316+C314+C320</f>
        <v>11414714.4</v>
      </c>
      <c r="D293" s="6">
        <f t="shared" ref="D293:H293" si="233">+D294+D300+D302+D308+D312+D316+D314+D320</f>
        <v>0</v>
      </c>
      <c r="E293" s="6">
        <f t="shared" si="233"/>
        <v>11414714.4</v>
      </c>
      <c r="F293" s="6">
        <f>+F294+F300+F302+F308+F312+F316+F314+F320</f>
        <v>8556182.1099999994</v>
      </c>
      <c r="G293" s="6">
        <f t="shared" si="233"/>
        <v>8556182.1099999994</v>
      </c>
      <c r="H293" s="6">
        <f t="shared" si="233"/>
        <v>2858532.29</v>
      </c>
      <c r="J293" s="36"/>
    </row>
    <row r="294" spans="1:10" s="3" customFormat="1" x14ac:dyDescent="0.25">
      <c r="A294" s="22">
        <v>2.1</v>
      </c>
      <c r="B294" s="3" t="s">
        <v>63</v>
      </c>
      <c r="C294" s="13">
        <f>+C295+C296+C297+C299+C298</f>
        <v>289714.40000000002</v>
      </c>
      <c r="D294" s="13">
        <f t="shared" ref="D294:H294" si="234">+D295+D296+D297+D299+D298</f>
        <v>0</v>
      </c>
      <c r="E294" s="13">
        <f t="shared" si="234"/>
        <v>289714.40000000002</v>
      </c>
      <c r="F294" s="13">
        <f t="shared" si="234"/>
        <v>229003.44999999998</v>
      </c>
      <c r="G294" s="13">
        <f t="shared" si="234"/>
        <v>229003.44999999998</v>
      </c>
      <c r="H294" s="13">
        <f t="shared" si="234"/>
        <v>60710.94999999999</v>
      </c>
      <c r="J294" s="36"/>
    </row>
    <row r="295" spans="1:10" x14ac:dyDescent="0.25">
      <c r="A295" s="10" t="s">
        <v>92</v>
      </c>
      <c r="B295" s="2" t="s">
        <v>98</v>
      </c>
      <c r="C295" s="7">
        <v>50000</v>
      </c>
      <c r="D295" s="7">
        <v>0</v>
      </c>
      <c r="E295" s="7">
        <f t="shared" ref="E295:E299" si="235">+C295+D295</f>
        <v>50000</v>
      </c>
      <c r="F295" s="7">
        <v>69278.39</v>
      </c>
      <c r="G295" s="7">
        <f t="shared" ref="G295:G299" si="236">+F295</f>
        <v>69278.39</v>
      </c>
      <c r="H295" s="7">
        <f t="shared" ref="H295:H299" si="237">+E295-F295</f>
        <v>-19278.39</v>
      </c>
      <c r="J295" s="36"/>
    </row>
    <row r="296" spans="1:10" x14ac:dyDescent="0.25">
      <c r="A296" s="10" t="s">
        <v>93</v>
      </c>
      <c r="B296" s="2" t="s">
        <v>99</v>
      </c>
      <c r="C296" s="7">
        <v>170000</v>
      </c>
      <c r="D296" s="7">
        <v>0</v>
      </c>
      <c r="E296" s="7">
        <f t="shared" si="235"/>
        <v>170000</v>
      </c>
      <c r="F296" s="7">
        <v>154752.35</v>
      </c>
      <c r="G296" s="7">
        <f t="shared" si="236"/>
        <v>154752.35</v>
      </c>
      <c r="H296" s="7">
        <f t="shared" si="237"/>
        <v>15247.649999999994</v>
      </c>
      <c r="J296" s="36"/>
    </row>
    <row r="297" spans="1:10" x14ac:dyDescent="0.25">
      <c r="A297" s="10" t="s">
        <v>94</v>
      </c>
      <c r="B297" s="2" t="s">
        <v>100</v>
      </c>
      <c r="C297" s="7">
        <v>69714.399999999994</v>
      </c>
      <c r="D297" s="7">
        <v>0</v>
      </c>
      <c r="E297" s="7">
        <f t="shared" si="235"/>
        <v>69714.399999999994</v>
      </c>
      <c r="F297" s="7">
        <v>4972.71</v>
      </c>
      <c r="G297" s="7">
        <f t="shared" si="236"/>
        <v>4972.71</v>
      </c>
      <c r="H297" s="7">
        <f t="shared" si="237"/>
        <v>64741.689999999995</v>
      </c>
      <c r="J297" s="36"/>
    </row>
    <row r="298" spans="1:10" x14ac:dyDescent="0.25">
      <c r="A298" s="10" t="s">
        <v>95</v>
      </c>
      <c r="B298" s="2" t="s">
        <v>101</v>
      </c>
      <c r="C298" s="7">
        <v>0</v>
      </c>
      <c r="D298" s="7">
        <v>0</v>
      </c>
      <c r="E298" s="7">
        <f t="shared" si="235"/>
        <v>0</v>
      </c>
      <c r="F298" s="7">
        <v>0</v>
      </c>
      <c r="G298" s="7">
        <f t="shared" si="236"/>
        <v>0</v>
      </c>
      <c r="H298" s="7">
        <f t="shared" si="237"/>
        <v>0</v>
      </c>
      <c r="J298" s="36"/>
    </row>
    <row r="299" spans="1:10" x14ac:dyDescent="0.25">
      <c r="A299" s="10" t="s">
        <v>96</v>
      </c>
      <c r="B299" s="2" t="s">
        <v>102</v>
      </c>
      <c r="C299" s="7">
        <v>0</v>
      </c>
      <c r="D299" s="7">
        <v>0</v>
      </c>
      <c r="E299" s="7">
        <f t="shared" si="235"/>
        <v>0</v>
      </c>
      <c r="F299" s="7">
        <v>0</v>
      </c>
      <c r="G299" s="7">
        <f t="shared" si="236"/>
        <v>0</v>
      </c>
      <c r="H299" s="7">
        <f t="shared" si="237"/>
        <v>0</v>
      </c>
      <c r="J299" s="36"/>
    </row>
    <row r="300" spans="1:10" s="3" customFormat="1" x14ac:dyDescent="0.25">
      <c r="A300" s="1">
        <v>2.2000000000000002</v>
      </c>
      <c r="B300" s="3" t="s">
        <v>18</v>
      </c>
      <c r="C300" s="13">
        <f>+C301</f>
        <v>20000</v>
      </c>
      <c r="D300" s="13">
        <f t="shared" ref="D300:H300" si="238">+D301</f>
        <v>0</v>
      </c>
      <c r="E300" s="13">
        <f t="shared" si="238"/>
        <v>20000</v>
      </c>
      <c r="F300" s="13">
        <f t="shared" si="238"/>
        <v>219820</v>
      </c>
      <c r="G300" s="13">
        <f t="shared" si="238"/>
        <v>219820</v>
      </c>
      <c r="H300" s="13">
        <f t="shared" si="238"/>
        <v>-199820</v>
      </c>
      <c r="J300" s="36"/>
    </row>
    <row r="301" spans="1:10" x14ac:dyDescent="0.25">
      <c r="A301" s="10" t="s">
        <v>104</v>
      </c>
      <c r="B301" s="2" t="s">
        <v>105</v>
      </c>
      <c r="C301" s="7">
        <v>20000</v>
      </c>
      <c r="D301" s="7">
        <v>0</v>
      </c>
      <c r="E301" s="7">
        <f>+C301+D301</f>
        <v>20000</v>
      </c>
      <c r="F301" s="7">
        <v>219820</v>
      </c>
      <c r="G301" s="7">
        <f>+F301</f>
        <v>219820</v>
      </c>
      <c r="H301" s="7">
        <f>+E301-F301</f>
        <v>-199820</v>
      </c>
      <c r="J301" s="36"/>
    </row>
    <row r="302" spans="1:10" s="3" customFormat="1" x14ac:dyDescent="0.25">
      <c r="A302" s="1">
        <v>2.4</v>
      </c>
      <c r="B302" s="3" t="s">
        <v>41</v>
      </c>
      <c r="C302" s="13">
        <f>+C307+C303+C304+C305+C306</f>
        <v>2600000</v>
      </c>
      <c r="D302" s="13">
        <f t="shared" ref="D302:H302" si="239">+D307+D303+D304+D305+D306</f>
        <v>0</v>
      </c>
      <c r="E302" s="13">
        <f t="shared" si="239"/>
        <v>2600000</v>
      </c>
      <c r="F302" s="13">
        <f t="shared" si="239"/>
        <v>2329175.6</v>
      </c>
      <c r="G302" s="13">
        <f t="shared" si="239"/>
        <v>2329175.6</v>
      </c>
      <c r="H302" s="13">
        <f t="shared" si="239"/>
        <v>270824.39999999991</v>
      </c>
      <c r="J302" s="36"/>
    </row>
    <row r="303" spans="1:10" x14ac:dyDescent="0.25">
      <c r="A303" s="10" t="s">
        <v>290</v>
      </c>
      <c r="B303" s="2" t="s">
        <v>291</v>
      </c>
      <c r="C303" s="7">
        <v>0</v>
      </c>
      <c r="D303" s="7">
        <v>0</v>
      </c>
      <c r="E303" s="7">
        <f t="shared" ref="E303:E307" si="240">+C303+D303</f>
        <v>0</v>
      </c>
      <c r="F303" s="7">
        <v>0</v>
      </c>
      <c r="G303" s="7">
        <f t="shared" ref="G303:G307" si="241">+F303</f>
        <v>0</v>
      </c>
      <c r="H303" s="7">
        <f t="shared" ref="H303:H307" si="242">+E303-F303</f>
        <v>0</v>
      </c>
      <c r="J303" s="36"/>
    </row>
    <row r="304" spans="1:10" x14ac:dyDescent="0.25">
      <c r="A304" s="10" t="s">
        <v>107</v>
      </c>
      <c r="B304" s="2" t="s">
        <v>110</v>
      </c>
      <c r="C304" s="7">
        <v>2600000</v>
      </c>
      <c r="D304" s="7">
        <v>0</v>
      </c>
      <c r="E304" s="7">
        <f t="shared" si="240"/>
        <v>2600000</v>
      </c>
      <c r="F304" s="7">
        <v>2329175.6</v>
      </c>
      <c r="G304" s="7">
        <f>+F304</f>
        <v>2329175.6</v>
      </c>
      <c r="H304" s="7">
        <f t="shared" si="242"/>
        <v>270824.39999999991</v>
      </c>
      <c r="J304" s="36"/>
    </row>
    <row r="305" spans="1:10" x14ac:dyDescent="0.25">
      <c r="A305" s="10" t="s">
        <v>294</v>
      </c>
      <c r="B305" s="2" t="s">
        <v>333</v>
      </c>
      <c r="C305" s="7">
        <v>0</v>
      </c>
      <c r="D305" s="7">
        <v>0</v>
      </c>
      <c r="E305" s="7">
        <f t="shared" si="240"/>
        <v>0</v>
      </c>
      <c r="F305" s="7">
        <v>0</v>
      </c>
      <c r="G305" s="7">
        <f t="shared" si="241"/>
        <v>0</v>
      </c>
      <c r="H305" s="7">
        <f t="shared" si="242"/>
        <v>0</v>
      </c>
      <c r="J305" s="36"/>
    </row>
    <row r="306" spans="1:10" x14ac:dyDescent="0.25">
      <c r="A306" s="10" t="s">
        <v>295</v>
      </c>
      <c r="B306" s="2" t="s">
        <v>334</v>
      </c>
      <c r="C306" s="7">
        <v>0</v>
      </c>
      <c r="D306" s="7">
        <v>0</v>
      </c>
      <c r="E306" s="7">
        <f t="shared" si="240"/>
        <v>0</v>
      </c>
      <c r="F306" s="7">
        <v>0</v>
      </c>
      <c r="G306" s="7">
        <f t="shared" si="241"/>
        <v>0</v>
      </c>
      <c r="H306" s="7">
        <f t="shared" si="242"/>
        <v>0</v>
      </c>
      <c r="J306" s="36"/>
    </row>
    <row r="307" spans="1:10" x14ac:dyDescent="0.25">
      <c r="A307" s="10" t="s">
        <v>108</v>
      </c>
      <c r="B307" s="2" t="s">
        <v>111</v>
      </c>
      <c r="C307" s="7">
        <v>0</v>
      </c>
      <c r="D307" s="7">
        <v>0</v>
      </c>
      <c r="E307" s="7">
        <f t="shared" si="240"/>
        <v>0</v>
      </c>
      <c r="F307" s="7">
        <v>0</v>
      </c>
      <c r="G307" s="7">
        <f t="shared" si="241"/>
        <v>0</v>
      </c>
      <c r="H307" s="7">
        <f t="shared" si="242"/>
        <v>0</v>
      </c>
      <c r="J307" s="36"/>
    </row>
    <row r="308" spans="1:10" s="3" customFormat="1" x14ac:dyDescent="0.25">
      <c r="A308" s="1">
        <v>2.5</v>
      </c>
      <c r="B308" s="3" t="s">
        <v>42</v>
      </c>
      <c r="C308" s="13">
        <f>+C309+C310+C311</f>
        <v>0</v>
      </c>
      <c r="D308" s="13">
        <f t="shared" ref="D308:H308" si="243">+D309+D310+D311</f>
        <v>0</v>
      </c>
      <c r="E308" s="13">
        <f t="shared" si="243"/>
        <v>0</v>
      </c>
      <c r="F308" s="13">
        <f t="shared" si="243"/>
        <v>0</v>
      </c>
      <c r="G308" s="13">
        <f t="shared" si="243"/>
        <v>0</v>
      </c>
      <c r="H308" s="13">
        <f t="shared" si="243"/>
        <v>0</v>
      </c>
      <c r="J308" s="36"/>
    </row>
    <row r="309" spans="1:10" x14ac:dyDescent="0.25">
      <c r="A309" s="10" t="s">
        <v>112</v>
      </c>
      <c r="B309" s="2" t="s">
        <v>114</v>
      </c>
      <c r="C309" s="7">
        <v>0</v>
      </c>
      <c r="D309" s="7">
        <v>0</v>
      </c>
      <c r="E309" s="7">
        <f t="shared" ref="E309:E311" si="244">+C309+D309</f>
        <v>0</v>
      </c>
      <c r="F309" s="7">
        <v>0</v>
      </c>
      <c r="G309" s="7">
        <f t="shared" ref="G309:G311" si="245">+F309</f>
        <v>0</v>
      </c>
      <c r="H309" s="7">
        <f t="shared" ref="H309:H311" si="246">+E309-F309</f>
        <v>0</v>
      </c>
      <c r="J309" s="36"/>
    </row>
    <row r="310" spans="1:10" x14ac:dyDescent="0.25">
      <c r="A310" s="10" t="s">
        <v>113</v>
      </c>
      <c r="B310" s="2" t="s">
        <v>115</v>
      </c>
      <c r="C310" s="7">
        <v>0</v>
      </c>
      <c r="D310" s="7">
        <v>0</v>
      </c>
      <c r="E310" s="7">
        <f t="shared" si="244"/>
        <v>0</v>
      </c>
      <c r="F310" s="7">
        <v>0</v>
      </c>
      <c r="G310" s="7">
        <f t="shared" si="245"/>
        <v>0</v>
      </c>
      <c r="H310" s="7">
        <f t="shared" si="246"/>
        <v>0</v>
      </c>
      <c r="J310" s="36"/>
    </row>
    <row r="311" spans="1:10" x14ac:dyDescent="0.25">
      <c r="A311" s="10" t="s">
        <v>335</v>
      </c>
      <c r="B311" s="2" t="s">
        <v>336</v>
      </c>
      <c r="C311" s="7">
        <v>0</v>
      </c>
      <c r="D311" s="7">
        <v>0</v>
      </c>
      <c r="E311" s="7">
        <f t="shared" si="244"/>
        <v>0</v>
      </c>
      <c r="F311" s="7">
        <v>0</v>
      </c>
      <c r="G311" s="7">
        <f t="shared" si="245"/>
        <v>0</v>
      </c>
      <c r="H311" s="7">
        <f t="shared" si="246"/>
        <v>0</v>
      </c>
      <c r="J311" s="36"/>
    </row>
    <row r="312" spans="1:10" s="3" customFormat="1" x14ac:dyDescent="0.25">
      <c r="A312" s="1">
        <v>2.6</v>
      </c>
      <c r="B312" s="3" t="s">
        <v>19</v>
      </c>
      <c r="C312" s="13">
        <f>+C313</f>
        <v>8200000</v>
      </c>
      <c r="D312" s="13">
        <f t="shared" ref="D312:H312" si="247">+D313</f>
        <v>0</v>
      </c>
      <c r="E312" s="13">
        <f t="shared" si="247"/>
        <v>8200000</v>
      </c>
      <c r="F312" s="13">
        <f t="shared" si="247"/>
        <v>5509249.8200000003</v>
      </c>
      <c r="G312" s="13">
        <f t="shared" si="247"/>
        <v>5509249.8200000003</v>
      </c>
      <c r="H312" s="13">
        <f t="shared" si="247"/>
        <v>2690750.1799999997</v>
      </c>
      <c r="J312" s="36"/>
    </row>
    <row r="313" spans="1:10" x14ac:dyDescent="0.25">
      <c r="A313" s="10" t="s">
        <v>116</v>
      </c>
      <c r="B313" s="2" t="s">
        <v>19</v>
      </c>
      <c r="C313" s="7">
        <v>8200000</v>
      </c>
      <c r="D313" s="7">
        <v>0</v>
      </c>
      <c r="E313" s="7">
        <f>+C313+D313</f>
        <v>8200000</v>
      </c>
      <c r="F313" s="7">
        <v>5509249.8200000003</v>
      </c>
      <c r="G313" s="7">
        <f>+F313</f>
        <v>5509249.8200000003</v>
      </c>
      <c r="H313" s="7">
        <f>+E313-F313</f>
        <v>2690750.1799999997</v>
      </c>
      <c r="J313" s="36"/>
    </row>
    <row r="314" spans="1:10" s="3" customFormat="1" x14ac:dyDescent="0.25">
      <c r="A314" s="1" t="s">
        <v>337</v>
      </c>
      <c r="B314" s="3" t="s">
        <v>43</v>
      </c>
      <c r="C314" s="13">
        <f>+C315</f>
        <v>110000</v>
      </c>
      <c r="D314" s="13">
        <f>+D315</f>
        <v>0</v>
      </c>
      <c r="E314" s="13">
        <f t="shared" ref="E314:H314" si="248">+E315</f>
        <v>110000</v>
      </c>
      <c r="F314" s="13">
        <f t="shared" si="248"/>
        <v>14382.84</v>
      </c>
      <c r="G314" s="13">
        <f t="shared" si="248"/>
        <v>14382.84</v>
      </c>
      <c r="H314" s="13">
        <f t="shared" si="248"/>
        <v>95617.16</v>
      </c>
      <c r="J314" s="36"/>
    </row>
    <row r="315" spans="1:10" x14ac:dyDescent="0.25">
      <c r="A315" s="10" t="s">
        <v>117</v>
      </c>
      <c r="B315" s="2" t="s">
        <v>120</v>
      </c>
      <c r="C315" s="7">
        <v>110000</v>
      </c>
      <c r="D315" s="7">
        <v>0</v>
      </c>
      <c r="E315" s="7">
        <f>+C315+D315</f>
        <v>110000</v>
      </c>
      <c r="F315" s="7">
        <v>14382.84</v>
      </c>
      <c r="G315" s="7">
        <f>+F315</f>
        <v>14382.84</v>
      </c>
      <c r="H315" s="7">
        <f>+E315-F315</f>
        <v>95617.16</v>
      </c>
      <c r="J315" s="36"/>
    </row>
    <row r="316" spans="1:10" s="3" customFormat="1" x14ac:dyDescent="0.25">
      <c r="A316" s="1">
        <v>2.8</v>
      </c>
      <c r="B316" s="3" t="s">
        <v>20</v>
      </c>
      <c r="C316" s="13">
        <f>+C318+C317+C319</f>
        <v>180000</v>
      </c>
      <c r="D316" s="13">
        <f t="shared" ref="D316:H316" si="249">+D318+D317+D319</f>
        <v>0</v>
      </c>
      <c r="E316" s="13">
        <f t="shared" si="249"/>
        <v>180000</v>
      </c>
      <c r="F316" s="13">
        <f t="shared" si="249"/>
        <v>254550.39999999999</v>
      </c>
      <c r="G316" s="13">
        <f t="shared" si="249"/>
        <v>254550.39999999999</v>
      </c>
      <c r="H316" s="13">
        <f t="shared" si="249"/>
        <v>-74550.399999999994</v>
      </c>
      <c r="J316" s="36"/>
    </row>
    <row r="317" spans="1:10" x14ac:dyDescent="0.25">
      <c r="A317" s="10" t="s">
        <v>338</v>
      </c>
      <c r="B317" s="2" t="s">
        <v>339</v>
      </c>
      <c r="C317" s="7">
        <v>0</v>
      </c>
      <c r="D317" s="7">
        <v>0</v>
      </c>
      <c r="E317" s="7">
        <f t="shared" ref="E317:E319" si="250">+C317+D317</f>
        <v>0</v>
      </c>
      <c r="F317" s="7">
        <v>0</v>
      </c>
      <c r="G317" s="7">
        <f t="shared" ref="G317:G319" si="251">+F317</f>
        <v>0</v>
      </c>
      <c r="H317" s="7">
        <f t="shared" ref="H317:H319" si="252">+E317-F317</f>
        <v>0</v>
      </c>
      <c r="J317" s="36"/>
    </row>
    <row r="318" spans="1:10" x14ac:dyDescent="0.25">
      <c r="A318" s="10" t="s">
        <v>123</v>
      </c>
      <c r="B318" s="2" t="s">
        <v>125</v>
      </c>
      <c r="C318" s="7">
        <v>180000</v>
      </c>
      <c r="D318" s="7">
        <v>0</v>
      </c>
      <c r="E318" s="7">
        <f t="shared" si="250"/>
        <v>180000</v>
      </c>
      <c r="F318" s="7">
        <v>254550.39999999999</v>
      </c>
      <c r="G318" s="7">
        <f t="shared" si="251"/>
        <v>254550.39999999999</v>
      </c>
      <c r="H318" s="7">
        <f t="shared" si="252"/>
        <v>-74550.399999999994</v>
      </c>
      <c r="J318" s="36"/>
    </row>
    <row r="319" spans="1:10" x14ac:dyDescent="0.25">
      <c r="A319" s="10" t="s">
        <v>123</v>
      </c>
      <c r="B319" s="2" t="s">
        <v>300</v>
      </c>
      <c r="C319" s="7">
        <v>0</v>
      </c>
      <c r="D319" s="7">
        <v>0</v>
      </c>
      <c r="E319" s="7">
        <f t="shared" si="250"/>
        <v>0</v>
      </c>
      <c r="F319" s="7">
        <v>0</v>
      </c>
      <c r="G319" s="7">
        <f t="shared" si="251"/>
        <v>0</v>
      </c>
      <c r="H319" s="7">
        <f t="shared" si="252"/>
        <v>0</v>
      </c>
      <c r="J319" s="36"/>
    </row>
    <row r="320" spans="1:10" s="3" customFormat="1" x14ac:dyDescent="0.25">
      <c r="A320" s="1" t="s">
        <v>340</v>
      </c>
      <c r="B320" s="30" t="s">
        <v>342</v>
      </c>
      <c r="C320" s="13">
        <f>+C322+C321+C323+C324+C325</f>
        <v>15000</v>
      </c>
      <c r="D320" s="13">
        <f t="shared" ref="D320:H320" si="253">+D322+D321+D323+D324+D325</f>
        <v>0</v>
      </c>
      <c r="E320" s="13">
        <f t="shared" si="253"/>
        <v>15000</v>
      </c>
      <c r="F320" s="13">
        <f t="shared" si="253"/>
        <v>0</v>
      </c>
      <c r="G320" s="13">
        <f t="shared" si="253"/>
        <v>0</v>
      </c>
      <c r="H320" s="13">
        <f t="shared" si="253"/>
        <v>15000</v>
      </c>
      <c r="J320" s="36"/>
    </row>
    <row r="321" spans="1:10" x14ac:dyDescent="0.25">
      <c r="A321" s="10" t="s">
        <v>127</v>
      </c>
      <c r="B321" s="30" t="s">
        <v>343</v>
      </c>
      <c r="C321" s="7">
        <v>15000</v>
      </c>
      <c r="D321" s="7">
        <v>0</v>
      </c>
      <c r="E321" s="7">
        <f t="shared" ref="E321:E325" si="254">+C321+D321</f>
        <v>15000</v>
      </c>
      <c r="F321" s="7">
        <v>0</v>
      </c>
      <c r="G321" s="7">
        <f t="shared" ref="G321:G325" si="255">+F321</f>
        <v>0</v>
      </c>
      <c r="H321" s="7">
        <f t="shared" ref="H321:H325" si="256">+E321-F321</f>
        <v>15000</v>
      </c>
      <c r="J321" s="36"/>
    </row>
    <row r="322" spans="1:10" x14ac:dyDescent="0.25">
      <c r="A322" s="10" t="s">
        <v>128</v>
      </c>
      <c r="B322" s="30" t="s">
        <v>344</v>
      </c>
      <c r="C322" s="7">
        <v>0</v>
      </c>
      <c r="D322" s="7">
        <v>0</v>
      </c>
      <c r="E322" s="7">
        <f t="shared" si="254"/>
        <v>0</v>
      </c>
      <c r="F322" s="7">
        <v>0</v>
      </c>
      <c r="G322" s="7">
        <f t="shared" si="255"/>
        <v>0</v>
      </c>
      <c r="H322" s="7">
        <f t="shared" si="256"/>
        <v>0</v>
      </c>
      <c r="J322" s="36"/>
    </row>
    <row r="323" spans="1:10" x14ac:dyDescent="0.25">
      <c r="A323" s="10" t="s">
        <v>129</v>
      </c>
      <c r="B323" s="30" t="s">
        <v>345</v>
      </c>
      <c r="C323" s="7">
        <v>0</v>
      </c>
      <c r="D323" s="7">
        <v>0</v>
      </c>
      <c r="E323" s="7">
        <f t="shared" si="254"/>
        <v>0</v>
      </c>
      <c r="F323" s="7">
        <v>0</v>
      </c>
      <c r="G323" s="7">
        <f t="shared" si="255"/>
        <v>0</v>
      </c>
      <c r="H323" s="7">
        <f t="shared" si="256"/>
        <v>0</v>
      </c>
      <c r="J323" s="36"/>
    </row>
    <row r="324" spans="1:10" x14ac:dyDescent="0.25">
      <c r="A324" s="10" t="s">
        <v>130</v>
      </c>
      <c r="B324" s="30" t="s">
        <v>346</v>
      </c>
      <c r="C324" s="7">
        <v>0</v>
      </c>
      <c r="D324" s="7">
        <v>0</v>
      </c>
      <c r="E324" s="7">
        <f t="shared" si="254"/>
        <v>0</v>
      </c>
      <c r="F324" s="7">
        <v>0</v>
      </c>
      <c r="G324" s="7">
        <f t="shared" si="255"/>
        <v>0</v>
      </c>
      <c r="H324" s="7">
        <f t="shared" si="256"/>
        <v>0</v>
      </c>
      <c r="J324" s="36"/>
    </row>
    <row r="325" spans="1:10" x14ac:dyDescent="0.25">
      <c r="A325" s="10" t="s">
        <v>341</v>
      </c>
      <c r="B325" s="30" t="s">
        <v>347</v>
      </c>
      <c r="C325" s="7">
        <v>0</v>
      </c>
      <c r="D325" s="7">
        <v>0</v>
      </c>
      <c r="E325" s="7">
        <f t="shared" si="254"/>
        <v>0</v>
      </c>
      <c r="F325" s="7">
        <v>0</v>
      </c>
      <c r="G325" s="7">
        <f t="shared" si="255"/>
        <v>0</v>
      </c>
      <c r="H325" s="7">
        <f t="shared" si="256"/>
        <v>0</v>
      </c>
      <c r="J325" s="36"/>
    </row>
    <row r="326" spans="1:10" s="3" customFormat="1" x14ac:dyDescent="0.25">
      <c r="A326" s="5">
        <v>3</v>
      </c>
      <c r="B326" s="4" t="s">
        <v>21</v>
      </c>
      <c r="C326" s="6">
        <f>+C327+C334+C339+C341+C351+C349+C332</f>
        <v>66201915.600000001</v>
      </c>
      <c r="D326" s="6">
        <f t="shared" ref="D326:H326" si="257">+D327+D334+D339+D341+D351+D349+D332</f>
        <v>0</v>
      </c>
      <c r="E326" s="6">
        <f t="shared" si="257"/>
        <v>66201915.600000001</v>
      </c>
      <c r="F326" s="6">
        <f t="shared" si="257"/>
        <v>51249510.269999996</v>
      </c>
      <c r="G326" s="6">
        <f t="shared" si="257"/>
        <v>51249510.269999996</v>
      </c>
      <c r="H326" s="6">
        <f t="shared" si="257"/>
        <v>14952405.330000002</v>
      </c>
      <c r="J326" s="36"/>
    </row>
    <row r="327" spans="1:10" s="3" customFormat="1" x14ac:dyDescent="0.25">
      <c r="A327" s="1">
        <v>3.1</v>
      </c>
      <c r="B327" s="3" t="s">
        <v>22</v>
      </c>
      <c r="C327" s="13">
        <f>+C328+C331+C329+C330</f>
        <v>22000000</v>
      </c>
      <c r="D327" s="13">
        <f t="shared" ref="D327:H327" si="258">+D328+D331+D329+D330</f>
        <v>0</v>
      </c>
      <c r="E327" s="13">
        <f t="shared" si="258"/>
        <v>22000000</v>
      </c>
      <c r="F327" s="13">
        <f>+F328+F331+F329+F330</f>
        <v>20938987.289999999</v>
      </c>
      <c r="G327" s="13">
        <f t="shared" si="258"/>
        <v>20938987.289999999</v>
      </c>
      <c r="H327" s="13">
        <f t="shared" si="258"/>
        <v>1061012.7100000009</v>
      </c>
      <c r="J327" s="36"/>
    </row>
    <row r="328" spans="1:10" x14ac:dyDescent="0.25">
      <c r="A328" s="10" t="s">
        <v>137</v>
      </c>
      <c r="B328" s="2" t="s">
        <v>140</v>
      </c>
      <c r="C328" s="7">
        <v>22000000</v>
      </c>
      <c r="D328" s="7">
        <v>0</v>
      </c>
      <c r="E328" s="7">
        <f>+C328+D328</f>
        <v>22000000</v>
      </c>
      <c r="F328" s="7">
        <v>20938987.289999999</v>
      </c>
      <c r="G328" s="7">
        <f>+F328</f>
        <v>20938987.289999999</v>
      </c>
      <c r="H328" s="7">
        <f>+E328-F328</f>
        <v>1061012.7100000009</v>
      </c>
      <c r="J328" s="36"/>
    </row>
    <row r="329" spans="1:10" x14ac:dyDescent="0.25">
      <c r="A329" s="10" t="s">
        <v>138</v>
      </c>
      <c r="B329" s="30" t="s">
        <v>141</v>
      </c>
      <c r="C329" s="7">
        <v>0</v>
      </c>
      <c r="D329" s="7">
        <v>0</v>
      </c>
      <c r="E329" s="7">
        <f>+C329+D329</f>
        <v>0</v>
      </c>
      <c r="F329" s="7">
        <v>0</v>
      </c>
      <c r="G329" s="7">
        <f>+F329</f>
        <v>0</v>
      </c>
      <c r="H329" s="7">
        <f>+E329-F329</f>
        <v>0</v>
      </c>
      <c r="J329" s="36"/>
    </row>
    <row r="330" spans="1:10" x14ac:dyDescent="0.25">
      <c r="A330" s="10" t="s">
        <v>348</v>
      </c>
      <c r="B330" s="30" t="s">
        <v>349</v>
      </c>
      <c r="C330" s="7">
        <v>0</v>
      </c>
      <c r="D330" s="7">
        <v>0</v>
      </c>
      <c r="E330" s="7">
        <f>+C330+D330</f>
        <v>0</v>
      </c>
      <c r="F330" s="7">
        <v>0</v>
      </c>
      <c r="G330" s="7">
        <f>+F330</f>
        <v>0</v>
      </c>
      <c r="H330" s="7">
        <f>+E330-F330</f>
        <v>0</v>
      </c>
      <c r="J330" s="36"/>
    </row>
    <row r="331" spans="1:10" x14ac:dyDescent="0.25">
      <c r="A331" s="10" t="s">
        <v>139</v>
      </c>
      <c r="B331" s="2" t="s">
        <v>142</v>
      </c>
      <c r="C331" s="7">
        <v>0</v>
      </c>
      <c r="D331" s="7">
        <v>0</v>
      </c>
      <c r="E331" s="7">
        <f>+C331+D331</f>
        <v>0</v>
      </c>
      <c r="F331" s="7">
        <v>0</v>
      </c>
      <c r="G331" s="7">
        <f>+F331</f>
        <v>0</v>
      </c>
      <c r="H331" s="7">
        <f>+E331-F331</f>
        <v>0</v>
      </c>
      <c r="J331" s="36"/>
    </row>
    <row r="332" spans="1:10" s="3" customFormat="1" x14ac:dyDescent="0.25">
      <c r="A332" s="1">
        <v>3.2</v>
      </c>
      <c r="B332" s="3" t="s">
        <v>23</v>
      </c>
      <c r="C332" s="13">
        <f>+C333</f>
        <v>250000</v>
      </c>
      <c r="D332" s="13">
        <f t="shared" ref="D332:H332" si="259">+D333</f>
        <v>0</v>
      </c>
      <c r="E332" s="13">
        <f t="shared" si="259"/>
        <v>250000</v>
      </c>
      <c r="F332" s="13">
        <f t="shared" si="259"/>
        <v>31094.5</v>
      </c>
      <c r="G332" s="13">
        <f t="shared" si="259"/>
        <v>31094.5</v>
      </c>
      <c r="H332" s="13">
        <f t="shared" si="259"/>
        <v>218905.5</v>
      </c>
      <c r="I332" s="28"/>
      <c r="J332" s="36"/>
    </row>
    <row r="333" spans="1:10" x14ac:dyDescent="0.25">
      <c r="A333" s="10" t="s">
        <v>144</v>
      </c>
      <c r="B333" s="2" t="s">
        <v>148</v>
      </c>
      <c r="C333" s="7">
        <v>250000</v>
      </c>
      <c r="D333" s="7">
        <v>0</v>
      </c>
      <c r="E333" s="7">
        <f>+C333+D333</f>
        <v>250000</v>
      </c>
      <c r="F333" s="7">
        <v>31094.5</v>
      </c>
      <c r="G333" s="7">
        <f>+F333</f>
        <v>31094.5</v>
      </c>
      <c r="H333" s="7">
        <f>+E333-F333</f>
        <v>218905.5</v>
      </c>
      <c r="I333" s="28"/>
      <c r="J333" s="36"/>
    </row>
    <row r="334" spans="1:10" s="3" customFormat="1" x14ac:dyDescent="0.25">
      <c r="A334" s="1">
        <v>3.3</v>
      </c>
      <c r="B334" s="3" t="s">
        <v>45</v>
      </c>
      <c r="C334" s="13">
        <f>+C335+C337+C336+C338</f>
        <v>31480615.600000001</v>
      </c>
      <c r="D334" s="13">
        <f t="shared" ref="D334:H334" si="260">+D335+D337+D336+D338</f>
        <v>0</v>
      </c>
      <c r="E334" s="13">
        <f t="shared" si="260"/>
        <v>31480615.600000001</v>
      </c>
      <c r="F334" s="13">
        <f>+F335+F337+F336+F338</f>
        <v>19268423</v>
      </c>
      <c r="G334" s="13">
        <f t="shared" si="260"/>
        <v>19268423</v>
      </c>
      <c r="H334" s="13">
        <f t="shared" si="260"/>
        <v>12212192.600000001</v>
      </c>
      <c r="J334" s="36"/>
    </row>
    <row r="335" spans="1:10" x14ac:dyDescent="0.25">
      <c r="A335" s="10" t="s">
        <v>153</v>
      </c>
      <c r="B335" s="2" t="s">
        <v>160</v>
      </c>
      <c r="C335" s="7">
        <v>31195615.600000001</v>
      </c>
      <c r="D335" s="7">
        <v>0</v>
      </c>
      <c r="E335" s="7">
        <f>+C335+D335</f>
        <v>31195615.600000001</v>
      </c>
      <c r="F335" s="7">
        <v>19040896</v>
      </c>
      <c r="G335" s="7">
        <f>+F335</f>
        <v>19040896</v>
      </c>
      <c r="H335" s="7">
        <f>+E335-F335</f>
        <v>12154719.600000001</v>
      </c>
      <c r="J335" s="36"/>
    </row>
    <row r="336" spans="1:10" x14ac:dyDescent="0.25">
      <c r="A336" s="10" t="s">
        <v>154</v>
      </c>
      <c r="B336" s="2" t="s">
        <v>273</v>
      </c>
      <c r="C336" s="7">
        <v>285000</v>
      </c>
      <c r="D336" s="7">
        <v>0</v>
      </c>
      <c r="E336" s="7">
        <f>+C336+D336</f>
        <v>285000</v>
      </c>
      <c r="F336" s="7">
        <v>227527</v>
      </c>
      <c r="G336" s="7">
        <f>+F336</f>
        <v>227527</v>
      </c>
      <c r="H336" s="7">
        <f>+E336-F336</f>
        <v>57473</v>
      </c>
      <c r="J336" s="36"/>
    </row>
    <row r="337" spans="1:10" x14ac:dyDescent="0.25">
      <c r="A337" s="10" t="s">
        <v>155</v>
      </c>
      <c r="B337" s="2" t="s">
        <v>162</v>
      </c>
      <c r="C337" s="7">
        <v>0</v>
      </c>
      <c r="D337" s="7">
        <v>0</v>
      </c>
      <c r="E337" s="7">
        <f>+C337+D337</f>
        <v>0</v>
      </c>
      <c r="F337" s="7">
        <v>0</v>
      </c>
      <c r="G337" s="7">
        <f>+F337</f>
        <v>0</v>
      </c>
      <c r="H337" s="7">
        <f>+E337-F337</f>
        <v>0</v>
      </c>
      <c r="J337" s="36"/>
    </row>
    <row r="338" spans="1:10" x14ac:dyDescent="0.25">
      <c r="A338" s="10" t="s">
        <v>157</v>
      </c>
      <c r="B338" s="30" t="s">
        <v>164</v>
      </c>
      <c r="C338" s="7">
        <v>0</v>
      </c>
      <c r="D338" s="7">
        <v>0</v>
      </c>
      <c r="E338" s="7">
        <f>+C338+D338</f>
        <v>0</v>
      </c>
      <c r="F338" s="7">
        <v>0</v>
      </c>
      <c r="G338" s="7">
        <f>+F338</f>
        <v>0</v>
      </c>
      <c r="H338" s="7">
        <f>+E338-F338</f>
        <v>0</v>
      </c>
      <c r="J338" s="36"/>
    </row>
    <row r="339" spans="1:10" s="3" customFormat="1" x14ac:dyDescent="0.25">
      <c r="A339" s="1">
        <v>3.4</v>
      </c>
      <c r="B339" s="3" t="s">
        <v>46</v>
      </c>
      <c r="C339" s="13">
        <f>+C340</f>
        <v>7500</v>
      </c>
      <c r="D339" s="13">
        <f t="shared" ref="D339:H339" si="261">+D340</f>
        <v>0</v>
      </c>
      <c r="E339" s="13">
        <f t="shared" si="261"/>
        <v>7500</v>
      </c>
      <c r="F339" s="13">
        <f t="shared" si="261"/>
        <v>4471.8</v>
      </c>
      <c r="G339" s="13">
        <f t="shared" si="261"/>
        <v>4471.8</v>
      </c>
      <c r="H339" s="13">
        <f t="shared" si="261"/>
        <v>3028.2</v>
      </c>
      <c r="J339" s="36"/>
    </row>
    <row r="340" spans="1:10" x14ac:dyDescent="0.25">
      <c r="A340" s="10" t="s">
        <v>165</v>
      </c>
      <c r="B340" s="2" t="s">
        <v>167</v>
      </c>
      <c r="C340" s="7">
        <v>7500</v>
      </c>
      <c r="D340" s="7">
        <v>0</v>
      </c>
      <c r="E340" s="7">
        <f>+C340+D340</f>
        <v>7500</v>
      </c>
      <c r="F340" s="7">
        <v>4471.8</v>
      </c>
      <c r="G340" s="7">
        <f>+F340</f>
        <v>4471.8</v>
      </c>
      <c r="H340" s="7">
        <f>+E340-F340</f>
        <v>3028.2</v>
      </c>
      <c r="J340" s="36"/>
    </row>
    <row r="341" spans="1:10" s="3" customFormat="1" x14ac:dyDescent="0.25">
      <c r="A341" s="1">
        <v>3.5</v>
      </c>
      <c r="B341" s="3" t="s">
        <v>47</v>
      </c>
      <c r="C341" s="13">
        <f>+C342+C345+C348+C343+C344+C346+C347</f>
        <v>12100550</v>
      </c>
      <c r="D341" s="13">
        <f t="shared" ref="D341:H341" si="262">+D342+D345+D348+D343+D344+D346+D347</f>
        <v>0</v>
      </c>
      <c r="E341" s="13">
        <f t="shared" si="262"/>
        <v>12100550</v>
      </c>
      <c r="F341" s="13">
        <f>+F342+F345+F348+F343+F344+F346+F347</f>
        <v>10612969.15</v>
      </c>
      <c r="G341" s="13">
        <f t="shared" si="262"/>
        <v>10612969.15</v>
      </c>
      <c r="H341" s="13">
        <f t="shared" si="262"/>
        <v>1487580.8499999996</v>
      </c>
      <c r="J341" s="36"/>
    </row>
    <row r="342" spans="1:10" x14ac:dyDescent="0.25">
      <c r="A342" s="10" t="s">
        <v>169</v>
      </c>
      <c r="B342" s="2" t="s">
        <v>174</v>
      </c>
      <c r="C342" s="7">
        <v>3500550</v>
      </c>
      <c r="D342" s="7">
        <v>0</v>
      </c>
      <c r="E342" s="7">
        <f t="shared" ref="E342:E348" si="263">+C342+D342</f>
        <v>3500550</v>
      </c>
      <c r="F342" s="7">
        <v>3649447.77</v>
      </c>
      <c r="G342" s="7">
        <f t="shared" ref="G342:G348" si="264">+F342</f>
        <v>3649447.77</v>
      </c>
      <c r="H342" s="7">
        <f t="shared" ref="H342:H348" si="265">+E342-F342</f>
        <v>-148897.77000000002</v>
      </c>
      <c r="J342" s="36"/>
    </row>
    <row r="343" spans="1:10" x14ac:dyDescent="0.25">
      <c r="A343" s="10" t="s">
        <v>264</v>
      </c>
      <c r="B343" s="2" t="s">
        <v>265</v>
      </c>
      <c r="C343" s="7">
        <v>0</v>
      </c>
      <c r="D343" s="7">
        <v>0</v>
      </c>
      <c r="E343" s="7">
        <f t="shared" si="263"/>
        <v>0</v>
      </c>
      <c r="F343" s="7">
        <v>0</v>
      </c>
      <c r="G343" s="7">
        <f t="shared" si="264"/>
        <v>0</v>
      </c>
      <c r="H343" s="7">
        <f t="shared" si="265"/>
        <v>0</v>
      </c>
      <c r="J343" s="36"/>
    </row>
    <row r="344" spans="1:10" x14ac:dyDescent="0.25">
      <c r="A344" s="10" t="s">
        <v>307</v>
      </c>
      <c r="B344" s="30" t="s">
        <v>309</v>
      </c>
      <c r="C344" s="7">
        <v>0</v>
      </c>
      <c r="D344" s="7">
        <v>0</v>
      </c>
      <c r="E344" s="7">
        <f t="shared" si="263"/>
        <v>0</v>
      </c>
      <c r="F344" s="7">
        <v>0</v>
      </c>
      <c r="G344" s="7">
        <f t="shared" si="264"/>
        <v>0</v>
      </c>
      <c r="H344" s="7">
        <f t="shared" si="265"/>
        <v>0</v>
      </c>
      <c r="J344" s="36"/>
    </row>
    <row r="345" spans="1:10" x14ac:dyDescent="0.25">
      <c r="A345" s="10" t="s">
        <v>170</v>
      </c>
      <c r="B345" s="2" t="s">
        <v>175</v>
      </c>
      <c r="C345" s="7">
        <v>2900000</v>
      </c>
      <c r="D345" s="7">
        <v>0</v>
      </c>
      <c r="E345" s="7">
        <f t="shared" si="263"/>
        <v>2900000</v>
      </c>
      <c r="F345" s="7">
        <v>1875862.48</v>
      </c>
      <c r="G345" s="7">
        <f t="shared" si="264"/>
        <v>1875862.48</v>
      </c>
      <c r="H345" s="7">
        <f t="shared" si="265"/>
        <v>1024137.52</v>
      </c>
      <c r="J345" s="36"/>
    </row>
    <row r="346" spans="1:10" x14ac:dyDescent="0.25">
      <c r="A346" s="10" t="s">
        <v>310</v>
      </c>
      <c r="B346" s="30" t="s">
        <v>311</v>
      </c>
      <c r="C346" s="7">
        <v>0</v>
      </c>
      <c r="D346" s="7">
        <v>0</v>
      </c>
      <c r="E346" s="7">
        <f t="shared" si="263"/>
        <v>0</v>
      </c>
      <c r="F346" s="7">
        <v>0</v>
      </c>
      <c r="G346" s="7">
        <f t="shared" si="264"/>
        <v>0</v>
      </c>
      <c r="H346" s="7">
        <f t="shared" si="265"/>
        <v>0</v>
      </c>
      <c r="J346" s="36"/>
    </row>
    <row r="347" spans="1:10" x14ac:dyDescent="0.25">
      <c r="A347" s="10" t="s">
        <v>171</v>
      </c>
      <c r="B347" s="30" t="s">
        <v>176</v>
      </c>
      <c r="C347" s="7">
        <v>0</v>
      </c>
      <c r="D347" s="7">
        <v>0</v>
      </c>
      <c r="E347" s="7">
        <f t="shared" si="263"/>
        <v>0</v>
      </c>
      <c r="F347" s="7">
        <v>0</v>
      </c>
      <c r="G347" s="7">
        <f t="shared" si="264"/>
        <v>0</v>
      </c>
      <c r="H347" s="7">
        <f t="shared" si="265"/>
        <v>0</v>
      </c>
      <c r="J347" s="36"/>
    </row>
    <row r="348" spans="1:10" x14ac:dyDescent="0.25">
      <c r="A348" s="10" t="s">
        <v>172</v>
      </c>
      <c r="B348" s="2" t="s">
        <v>177</v>
      </c>
      <c r="C348" s="7">
        <v>5700000</v>
      </c>
      <c r="D348" s="7">
        <v>0</v>
      </c>
      <c r="E348" s="7">
        <f t="shared" si="263"/>
        <v>5700000</v>
      </c>
      <c r="F348" s="7">
        <v>5087658.9000000004</v>
      </c>
      <c r="G348" s="7">
        <f t="shared" si="264"/>
        <v>5087658.9000000004</v>
      </c>
      <c r="H348" s="7">
        <f t="shared" si="265"/>
        <v>612341.09999999963</v>
      </c>
      <c r="J348" s="36"/>
    </row>
    <row r="349" spans="1:10" s="3" customFormat="1" x14ac:dyDescent="0.25">
      <c r="A349" s="1" t="s">
        <v>350</v>
      </c>
      <c r="B349" s="30" t="s">
        <v>48</v>
      </c>
      <c r="C349" s="13">
        <f>+C350</f>
        <v>0</v>
      </c>
      <c r="D349" s="13">
        <f t="shared" ref="D349:H349" si="266">+D350</f>
        <v>0</v>
      </c>
      <c r="E349" s="13">
        <f t="shared" si="266"/>
        <v>0</v>
      </c>
      <c r="F349" s="13">
        <f t="shared" si="266"/>
        <v>0</v>
      </c>
      <c r="G349" s="13">
        <f t="shared" si="266"/>
        <v>0</v>
      </c>
      <c r="H349" s="13">
        <f t="shared" si="266"/>
        <v>0</v>
      </c>
      <c r="J349" s="36"/>
    </row>
    <row r="350" spans="1:10" x14ac:dyDescent="0.25">
      <c r="A350" s="10" t="s">
        <v>179</v>
      </c>
      <c r="B350" s="30" t="s">
        <v>180</v>
      </c>
      <c r="C350" s="7">
        <v>0</v>
      </c>
      <c r="D350" s="7">
        <v>0</v>
      </c>
      <c r="E350" s="7">
        <f>+C350+D350</f>
        <v>0</v>
      </c>
      <c r="F350" s="7">
        <v>0</v>
      </c>
      <c r="G350" s="7">
        <f>+F350</f>
        <v>0</v>
      </c>
      <c r="H350" s="7">
        <f>+E350-F350</f>
        <v>0</v>
      </c>
      <c r="J350" s="36"/>
    </row>
    <row r="351" spans="1:10" s="3" customFormat="1" x14ac:dyDescent="0.25">
      <c r="A351" s="1">
        <v>3.9</v>
      </c>
      <c r="B351" s="3" t="s">
        <v>26</v>
      </c>
      <c r="C351" s="13">
        <f>+C352+C353</f>
        <v>363250</v>
      </c>
      <c r="D351" s="13">
        <f t="shared" ref="D351:H351" si="267">+D352+D353</f>
        <v>0</v>
      </c>
      <c r="E351" s="13">
        <f t="shared" si="267"/>
        <v>363250</v>
      </c>
      <c r="F351" s="13">
        <f>+F352+F353</f>
        <v>393564.53</v>
      </c>
      <c r="G351" s="13">
        <f t="shared" si="267"/>
        <v>393564.53</v>
      </c>
      <c r="H351" s="13">
        <f t="shared" si="267"/>
        <v>-30314.530000000021</v>
      </c>
      <c r="J351" s="36"/>
    </row>
    <row r="352" spans="1:10" x14ac:dyDescent="0.25">
      <c r="A352" s="10" t="s">
        <v>193</v>
      </c>
      <c r="B352" s="2" t="s">
        <v>198</v>
      </c>
      <c r="C352" s="7">
        <v>3250</v>
      </c>
      <c r="D352" s="7">
        <v>0</v>
      </c>
      <c r="E352" s="7">
        <f t="shared" ref="E352:E353" si="268">+C352+D352</f>
        <v>3250</v>
      </c>
      <c r="F352" s="7">
        <v>7625.01</v>
      </c>
      <c r="G352" s="7">
        <f t="shared" ref="G352:G353" si="269">+F352</f>
        <v>7625.01</v>
      </c>
      <c r="H352" s="7">
        <f t="shared" ref="H352:H353" si="270">+E352-F352</f>
        <v>-4375.01</v>
      </c>
      <c r="J352" s="36"/>
    </row>
    <row r="353" spans="1:10" x14ac:dyDescent="0.25">
      <c r="A353" s="10" t="s">
        <v>197</v>
      </c>
      <c r="B353" s="2" t="s">
        <v>26</v>
      </c>
      <c r="C353" s="7">
        <v>360000</v>
      </c>
      <c r="D353" s="7">
        <v>0</v>
      </c>
      <c r="E353" s="7">
        <f t="shared" si="268"/>
        <v>360000</v>
      </c>
      <c r="F353" s="7">
        <v>385939.52</v>
      </c>
      <c r="G353" s="7">
        <f t="shared" si="269"/>
        <v>385939.52</v>
      </c>
      <c r="H353" s="7">
        <f t="shared" si="270"/>
        <v>-25939.520000000019</v>
      </c>
      <c r="J353" s="36"/>
    </row>
    <row r="354" spans="1:10" s="3" customFormat="1" x14ac:dyDescent="0.25">
      <c r="A354" s="5">
        <v>5</v>
      </c>
      <c r="B354" s="4" t="s">
        <v>30</v>
      </c>
      <c r="C354" s="6">
        <f>+C355+C361+C365+C358+C363</f>
        <v>2200000</v>
      </c>
      <c r="D354" s="6">
        <f t="shared" ref="D354:H354" si="271">+D355+D361+D365+D358+D363</f>
        <v>0</v>
      </c>
      <c r="E354" s="6">
        <f t="shared" si="271"/>
        <v>2200000</v>
      </c>
      <c r="F354" s="6">
        <f t="shared" si="271"/>
        <v>2148134.9700000002</v>
      </c>
      <c r="G354" s="6">
        <f t="shared" si="271"/>
        <v>2148134.9700000002</v>
      </c>
      <c r="H354" s="6">
        <f t="shared" si="271"/>
        <v>51865.030000000028</v>
      </c>
      <c r="J354" s="36"/>
    </row>
    <row r="355" spans="1:10" s="3" customFormat="1" x14ac:dyDescent="0.25">
      <c r="A355" s="1">
        <v>5.0999999999999996</v>
      </c>
      <c r="B355" s="3" t="s">
        <v>31</v>
      </c>
      <c r="C355" s="13">
        <f>+C356+C357</f>
        <v>200000</v>
      </c>
      <c r="D355" s="13">
        <f t="shared" ref="D355:H355" si="272">+D356+D357</f>
        <v>0</v>
      </c>
      <c r="E355" s="13">
        <f t="shared" si="272"/>
        <v>200000</v>
      </c>
      <c r="F355" s="13">
        <f t="shared" si="272"/>
        <v>2148134.9700000002</v>
      </c>
      <c r="G355" s="13">
        <f t="shared" si="272"/>
        <v>2148134.9700000002</v>
      </c>
      <c r="H355" s="13">
        <f t="shared" si="272"/>
        <v>-1948134.97</v>
      </c>
      <c r="J355" s="36"/>
    </row>
    <row r="356" spans="1:10" x14ac:dyDescent="0.25">
      <c r="A356" s="10" t="s">
        <v>227</v>
      </c>
      <c r="B356" s="2" t="s">
        <v>230</v>
      </c>
      <c r="C356" s="7">
        <v>200000</v>
      </c>
      <c r="D356" s="7">
        <v>0</v>
      </c>
      <c r="E356" s="7">
        <f>+C356+D356</f>
        <v>200000</v>
      </c>
      <c r="F356" s="7">
        <v>54381.96</v>
      </c>
      <c r="G356" s="7">
        <f>+F356</f>
        <v>54381.96</v>
      </c>
      <c r="H356" s="7">
        <f>+E356-F356</f>
        <v>145618.04</v>
      </c>
      <c r="J356" s="36"/>
    </row>
    <row r="357" spans="1:10" x14ac:dyDescent="0.25">
      <c r="A357" s="10" t="s">
        <v>228</v>
      </c>
      <c r="B357" s="2" t="s">
        <v>231</v>
      </c>
      <c r="C357" s="7">
        <v>0</v>
      </c>
      <c r="D357" s="7">
        <v>0</v>
      </c>
      <c r="E357" s="7">
        <f>+C357+D357</f>
        <v>0</v>
      </c>
      <c r="F357" s="7">
        <v>2093753.01</v>
      </c>
      <c r="G357" s="7">
        <f>+F357</f>
        <v>2093753.01</v>
      </c>
      <c r="H357" s="7">
        <f>+E357-F357</f>
        <v>-2093753.01</v>
      </c>
      <c r="J357" s="36"/>
    </row>
    <row r="358" spans="1:10" s="3" customFormat="1" x14ac:dyDescent="0.25">
      <c r="A358" s="1" t="s">
        <v>351</v>
      </c>
      <c r="B358" s="30" t="s">
        <v>52</v>
      </c>
      <c r="C358" s="13">
        <f>+C359+C360</f>
        <v>0</v>
      </c>
      <c r="D358" s="13">
        <f t="shared" ref="D358:H358" si="273">+D359+D360</f>
        <v>0</v>
      </c>
      <c r="E358" s="13">
        <f t="shared" si="273"/>
        <v>0</v>
      </c>
      <c r="F358" s="13">
        <f>+F359+F360</f>
        <v>0</v>
      </c>
      <c r="G358" s="13">
        <f t="shared" si="273"/>
        <v>0</v>
      </c>
      <c r="H358" s="13">
        <f t="shared" si="273"/>
        <v>0</v>
      </c>
      <c r="J358" s="36"/>
    </row>
    <row r="359" spans="1:10" x14ac:dyDescent="0.25">
      <c r="A359" s="10" t="s">
        <v>232</v>
      </c>
      <c r="B359" s="30" t="s">
        <v>235</v>
      </c>
      <c r="C359" s="7">
        <v>0</v>
      </c>
      <c r="D359" s="7">
        <v>0</v>
      </c>
      <c r="E359" s="7">
        <f>+C359+D359</f>
        <v>0</v>
      </c>
      <c r="F359" s="7">
        <v>0</v>
      </c>
      <c r="G359" s="7">
        <f>+F359</f>
        <v>0</v>
      </c>
      <c r="H359" s="7">
        <f>+E359-F359</f>
        <v>0</v>
      </c>
      <c r="J359" s="36"/>
    </row>
    <row r="360" spans="1:10" x14ac:dyDescent="0.25">
      <c r="A360" s="10" t="s">
        <v>233</v>
      </c>
      <c r="B360" s="30" t="s">
        <v>236</v>
      </c>
      <c r="C360" s="7">
        <v>0</v>
      </c>
      <c r="D360" s="7">
        <v>0</v>
      </c>
      <c r="E360" s="7">
        <f>+C360+D360</f>
        <v>0</v>
      </c>
      <c r="F360" s="7">
        <v>0</v>
      </c>
      <c r="G360" s="7">
        <f>+F360</f>
        <v>0</v>
      </c>
      <c r="H360" s="7">
        <f>+E360-F360</f>
        <v>0</v>
      </c>
      <c r="J360" s="36"/>
    </row>
    <row r="361" spans="1:10" s="3" customFormat="1" x14ac:dyDescent="0.25">
      <c r="A361" s="1">
        <v>5.4</v>
      </c>
      <c r="B361" s="3" t="s">
        <v>32</v>
      </c>
      <c r="C361" s="13">
        <f>+C362</f>
        <v>2000000</v>
      </c>
      <c r="D361" s="13">
        <f t="shared" ref="D361:H363" si="274">+D362</f>
        <v>0</v>
      </c>
      <c r="E361" s="13">
        <f t="shared" si="274"/>
        <v>2000000</v>
      </c>
      <c r="F361" s="13">
        <f t="shared" si="274"/>
        <v>0</v>
      </c>
      <c r="G361" s="13">
        <f t="shared" si="274"/>
        <v>0</v>
      </c>
      <c r="H361" s="13">
        <f t="shared" si="274"/>
        <v>2000000</v>
      </c>
      <c r="J361" s="36"/>
    </row>
    <row r="362" spans="1:10" x14ac:dyDescent="0.25">
      <c r="A362" s="10" t="s">
        <v>238</v>
      </c>
      <c r="B362" s="2" t="s">
        <v>239</v>
      </c>
      <c r="C362" s="7">
        <v>2000000</v>
      </c>
      <c r="D362" s="7">
        <v>0</v>
      </c>
      <c r="E362" s="7">
        <f>+C362+D362</f>
        <v>2000000</v>
      </c>
      <c r="F362" s="7">
        <v>0</v>
      </c>
      <c r="G362" s="7">
        <f>+F362</f>
        <v>0</v>
      </c>
      <c r="H362" s="7">
        <f>+E362-F362</f>
        <v>2000000</v>
      </c>
      <c r="J362" s="36"/>
    </row>
    <row r="363" spans="1:10" s="3" customFormat="1" x14ac:dyDescent="0.25">
      <c r="A363" s="1" t="s">
        <v>352</v>
      </c>
      <c r="B363" s="30" t="s">
        <v>354</v>
      </c>
      <c r="C363" s="13">
        <f>+C364</f>
        <v>0</v>
      </c>
      <c r="D363" s="13">
        <f t="shared" si="274"/>
        <v>0</v>
      </c>
      <c r="E363" s="13">
        <f t="shared" si="274"/>
        <v>0</v>
      </c>
      <c r="F363" s="13">
        <f t="shared" si="274"/>
        <v>0</v>
      </c>
      <c r="G363" s="13">
        <f t="shared" si="274"/>
        <v>0</v>
      </c>
      <c r="H363" s="13">
        <f t="shared" si="274"/>
        <v>0</v>
      </c>
      <c r="J363" s="36"/>
    </row>
    <row r="364" spans="1:10" x14ac:dyDescent="0.25">
      <c r="A364" s="10" t="s">
        <v>353</v>
      </c>
      <c r="B364" s="30" t="s">
        <v>354</v>
      </c>
      <c r="C364" s="7">
        <v>0</v>
      </c>
      <c r="D364" s="7">
        <v>0</v>
      </c>
      <c r="E364" s="7">
        <f>+C364+D364</f>
        <v>0</v>
      </c>
      <c r="F364" s="7">
        <v>0</v>
      </c>
      <c r="G364" s="7">
        <f>+F364</f>
        <v>0</v>
      </c>
      <c r="H364" s="7">
        <f>+E364-F364</f>
        <v>0</v>
      </c>
      <c r="J364" s="36"/>
    </row>
    <row r="365" spans="1:10" s="3" customFormat="1" x14ac:dyDescent="0.25">
      <c r="A365" s="1">
        <v>5.6</v>
      </c>
      <c r="B365" s="3" t="s">
        <v>33</v>
      </c>
      <c r="C365" s="13">
        <f>+C366+C367</f>
        <v>0</v>
      </c>
      <c r="D365" s="13">
        <f t="shared" ref="D365:H365" si="275">+D366+D367</f>
        <v>0</v>
      </c>
      <c r="E365" s="13">
        <f t="shared" si="275"/>
        <v>0</v>
      </c>
      <c r="F365" s="13">
        <f t="shared" si="275"/>
        <v>0</v>
      </c>
      <c r="G365" s="13">
        <f t="shared" si="275"/>
        <v>0</v>
      </c>
      <c r="H365" s="13">
        <f t="shared" si="275"/>
        <v>0</v>
      </c>
      <c r="J365" s="36"/>
    </row>
    <row r="366" spans="1:10" x14ac:dyDescent="0.25">
      <c r="A366" s="10" t="s">
        <v>240</v>
      </c>
      <c r="B366" s="2" t="s">
        <v>243</v>
      </c>
      <c r="C366" s="7">
        <v>0</v>
      </c>
      <c r="D366" s="7">
        <v>0</v>
      </c>
      <c r="E366" s="7">
        <f>+C366+D366</f>
        <v>0</v>
      </c>
      <c r="F366" s="7">
        <v>0</v>
      </c>
      <c r="G366" s="7">
        <f>+F366</f>
        <v>0</v>
      </c>
      <c r="H366" s="7">
        <f>+E366-F366</f>
        <v>0</v>
      </c>
      <c r="J366" s="36"/>
    </row>
    <row r="367" spans="1:10" x14ac:dyDescent="0.25">
      <c r="A367" s="10" t="s">
        <v>242</v>
      </c>
      <c r="B367" s="2" t="s">
        <v>355</v>
      </c>
      <c r="C367" s="7">
        <v>0</v>
      </c>
      <c r="D367" s="7">
        <v>0</v>
      </c>
      <c r="E367" s="7">
        <f>+C367+D367</f>
        <v>0</v>
      </c>
      <c r="F367" s="7">
        <v>0</v>
      </c>
      <c r="G367" s="7">
        <f>+F367</f>
        <v>0</v>
      </c>
      <c r="H367" s="7">
        <f>+E367-F367</f>
        <v>0</v>
      </c>
      <c r="J367" s="36"/>
    </row>
    <row r="368" spans="1:10" x14ac:dyDescent="0.25">
      <c r="A368" s="5">
        <v>6</v>
      </c>
      <c r="B368" s="4" t="s">
        <v>35</v>
      </c>
      <c r="C368" s="6">
        <f>+C369</f>
        <v>8800000</v>
      </c>
      <c r="D368" s="6">
        <f t="shared" ref="D368:H368" si="276">+D369</f>
        <v>0</v>
      </c>
      <c r="E368" s="6">
        <f t="shared" si="276"/>
        <v>8800000</v>
      </c>
      <c r="F368" s="6">
        <f t="shared" si="276"/>
        <v>0</v>
      </c>
      <c r="G368" s="6">
        <f t="shared" si="276"/>
        <v>0</v>
      </c>
      <c r="H368" s="6">
        <f t="shared" si="276"/>
        <v>8800000</v>
      </c>
      <c r="J368" s="36"/>
    </row>
    <row r="369" spans="1:10" s="3" customFormat="1" x14ac:dyDescent="0.25">
      <c r="A369" s="1">
        <v>6.1</v>
      </c>
      <c r="B369" s="3" t="s">
        <v>53</v>
      </c>
      <c r="C369" s="13">
        <f>C370+C372+C371</f>
        <v>8800000</v>
      </c>
      <c r="D369" s="13">
        <f>D370+D372+D371</f>
        <v>0</v>
      </c>
      <c r="E369" s="13">
        <f>E370+E372+E371</f>
        <v>8800000</v>
      </c>
      <c r="F369" s="13">
        <f t="shared" ref="F369:H369" si="277">F370+F372+F371</f>
        <v>0</v>
      </c>
      <c r="G369" s="13">
        <f t="shared" si="277"/>
        <v>0</v>
      </c>
      <c r="H369" s="13">
        <f t="shared" si="277"/>
        <v>8800000</v>
      </c>
      <c r="I369" s="13"/>
      <c r="J369" s="36"/>
    </row>
    <row r="370" spans="1:10" x14ac:dyDescent="0.25">
      <c r="A370" s="10" t="s">
        <v>249</v>
      </c>
      <c r="B370" s="30" t="s">
        <v>257</v>
      </c>
      <c r="C370" s="7">
        <v>0</v>
      </c>
      <c r="D370" s="7">
        <v>0</v>
      </c>
      <c r="E370" s="7">
        <f>+C370+D370</f>
        <v>0</v>
      </c>
      <c r="F370" s="7">
        <v>0</v>
      </c>
      <c r="G370" s="7">
        <f>+F370</f>
        <v>0</v>
      </c>
      <c r="H370" s="7">
        <f>+E370-F370</f>
        <v>0</v>
      </c>
      <c r="J370" s="36"/>
    </row>
    <row r="371" spans="1:10" x14ac:dyDescent="0.25">
      <c r="A371" s="10" t="s">
        <v>250</v>
      </c>
      <c r="B371" s="2" t="s">
        <v>407</v>
      </c>
      <c r="C371" s="7">
        <v>0</v>
      </c>
      <c r="D371" s="7">
        <v>0</v>
      </c>
      <c r="E371" s="7">
        <f>+C371+D371</f>
        <v>0</v>
      </c>
      <c r="F371" s="7">
        <v>0</v>
      </c>
      <c r="G371" s="7">
        <f>+F371</f>
        <v>0</v>
      </c>
      <c r="H371" s="7">
        <f>+E371-F371</f>
        <v>0</v>
      </c>
      <c r="J371" s="36"/>
    </row>
    <row r="372" spans="1:10" x14ac:dyDescent="0.25">
      <c r="A372" s="10" t="s">
        <v>251</v>
      </c>
      <c r="B372" s="10" t="s">
        <v>277</v>
      </c>
      <c r="C372" s="7">
        <v>8800000</v>
      </c>
      <c r="D372" s="7">
        <v>0</v>
      </c>
      <c r="E372" s="7">
        <f>+C372+D372</f>
        <v>8800000</v>
      </c>
      <c r="F372" s="7">
        <v>0</v>
      </c>
      <c r="G372" s="7">
        <f>+F372</f>
        <v>0</v>
      </c>
      <c r="H372" s="7">
        <f>+E372-F372</f>
        <v>8800000</v>
      </c>
      <c r="J372" s="36"/>
    </row>
    <row r="373" spans="1:10" s="3" customFormat="1" x14ac:dyDescent="0.25">
      <c r="A373" s="1"/>
      <c r="C373" s="6"/>
      <c r="D373" s="19"/>
      <c r="E373" s="19"/>
      <c r="F373" s="19"/>
      <c r="G373" s="19"/>
      <c r="H373" s="19"/>
      <c r="J373" s="36"/>
    </row>
    <row r="374" spans="1:10" s="17" customFormat="1" ht="30.75" customHeight="1" x14ac:dyDescent="0.25">
      <c r="A374" s="40" t="s">
        <v>430</v>
      </c>
      <c r="B374" s="40"/>
      <c r="C374" s="16">
        <f>+C375+C378+C381</f>
        <v>1505805</v>
      </c>
      <c r="D374" s="16">
        <f t="shared" ref="D374:H374" si="278">+D375+D378+D381</f>
        <v>0</v>
      </c>
      <c r="E374" s="16">
        <f t="shared" si="278"/>
        <v>1505805</v>
      </c>
      <c r="F374" s="16">
        <f t="shared" si="278"/>
        <v>2198384.23</v>
      </c>
      <c r="G374" s="16">
        <f t="shared" si="278"/>
        <v>2198384.23</v>
      </c>
      <c r="H374" s="16">
        <f t="shared" si="278"/>
        <v>-692579.23</v>
      </c>
      <c r="J374" s="36"/>
    </row>
    <row r="375" spans="1:10" s="3" customFormat="1" x14ac:dyDescent="0.25">
      <c r="A375" s="5">
        <v>2</v>
      </c>
      <c r="B375" s="4" t="s">
        <v>17</v>
      </c>
      <c r="C375" s="6">
        <f>+C376</f>
        <v>1505805</v>
      </c>
      <c r="D375" s="6">
        <f t="shared" ref="D375:H376" si="279">+D376</f>
        <v>0</v>
      </c>
      <c r="E375" s="6">
        <f t="shared" si="279"/>
        <v>1505805</v>
      </c>
      <c r="F375" s="6">
        <f t="shared" si="279"/>
        <v>2198384.23</v>
      </c>
      <c r="G375" s="6">
        <f t="shared" si="279"/>
        <v>2198384.23</v>
      </c>
      <c r="H375" s="6">
        <f t="shared" si="279"/>
        <v>-692579.23</v>
      </c>
      <c r="J375" s="36"/>
    </row>
    <row r="376" spans="1:10" s="3" customFormat="1" x14ac:dyDescent="0.25">
      <c r="A376" s="1">
        <v>2.6</v>
      </c>
      <c r="B376" s="3" t="s">
        <v>19</v>
      </c>
      <c r="C376" s="13">
        <f>+C377</f>
        <v>1505805</v>
      </c>
      <c r="D376" s="13">
        <f>+D377</f>
        <v>0</v>
      </c>
      <c r="E376" s="13">
        <f t="shared" si="279"/>
        <v>1505805</v>
      </c>
      <c r="F376" s="13">
        <f t="shared" si="279"/>
        <v>2198384.23</v>
      </c>
      <c r="G376" s="13">
        <f t="shared" si="279"/>
        <v>2198384.23</v>
      </c>
      <c r="H376" s="13">
        <f t="shared" si="279"/>
        <v>-692579.23</v>
      </c>
      <c r="J376" s="36"/>
    </row>
    <row r="377" spans="1:10" x14ac:dyDescent="0.25">
      <c r="A377" s="10" t="s">
        <v>116</v>
      </c>
      <c r="B377" s="2" t="s">
        <v>19</v>
      </c>
      <c r="C377" s="7">
        <v>1505805</v>
      </c>
      <c r="D377" s="7">
        <v>0</v>
      </c>
      <c r="E377" s="7">
        <f>+C377+D377</f>
        <v>1505805</v>
      </c>
      <c r="F377" s="7">
        <v>2198384.23</v>
      </c>
      <c r="G377" s="7">
        <f>+F377</f>
        <v>2198384.23</v>
      </c>
      <c r="H377" s="7">
        <f>+E377-F377</f>
        <v>-692579.23</v>
      </c>
      <c r="J377" s="36"/>
    </row>
    <row r="378" spans="1:10" s="3" customFormat="1" x14ac:dyDescent="0.25">
      <c r="A378" s="5">
        <v>3</v>
      </c>
      <c r="B378" s="4" t="s">
        <v>21</v>
      </c>
      <c r="C378" s="6">
        <f>+C379</f>
        <v>0</v>
      </c>
      <c r="D378" s="6">
        <f t="shared" ref="D378:H379" si="280">+D379</f>
        <v>0</v>
      </c>
      <c r="E378" s="6">
        <f t="shared" si="280"/>
        <v>0</v>
      </c>
      <c r="F378" s="6">
        <f t="shared" si="280"/>
        <v>0</v>
      </c>
      <c r="G378" s="6">
        <f t="shared" si="280"/>
        <v>0</v>
      </c>
      <c r="H378" s="6">
        <f t="shared" si="280"/>
        <v>0</v>
      </c>
      <c r="J378" s="36"/>
    </row>
    <row r="379" spans="1:10" s="3" customFormat="1" x14ac:dyDescent="0.25">
      <c r="A379" s="1">
        <v>3.4</v>
      </c>
      <c r="B379" s="3" t="s">
        <v>46</v>
      </c>
      <c r="C379" s="13">
        <f>+C380</f>
        <v>0</v>
      </c>
      <c r="D379" s="13">
        <f t="shared" si="280"/>
        <v>0</v>
      </c>
      <c r="E379" s="13">
        <f t="shared" si="280"/>
        <v>0</v>
      </c>
      <c r="F379" s="13">
        <f t="shared" si="280"/>
        <v>0</v>
      </c>
      <c r="G379" s="13">
        <f t="shared" si="280"/>
        <v>0</v>
      </c>
      <c r="H379" s="13">
        <f t="shared" si="280"/>
        <v>0</v>
      </c>
      <c r="J379" s="36"/>
    </row>
    <row r="380" spans="1:10" x14ac:dyDescent="0.25">
      <c r="A380" s="10" t="s">
        <v>165</v>
      </c>
      <c r="B380" s="2" t="s">
        <v>167</v>
      </c>
      <c r="C380" s="7">
        <v>0</v>
      </c>
      <c r="D380" s="7">
        <v>0</v>
      </c>
      <c r="E380" s="7">
        <f>+C380+D380</f>
        <v>0</v>
      </c>
      <c r="F380" s="7">
        <v>0</v>
      </c>
      <c r="G380" s="7">
        <f>+F380</f>
        <v>0</v>
      </c>
      <c r="H380" s="7">
        <f>+E380-F380</f>
        <v>0</v>
      </c>
      <c r="J380" s="36"/>
    </row>
    <row r="381" spans="1:10" s="3" customFormat="1" x14ac:dyDescent="0.25">
      <c r="A381" s="5">
        <v>4</v>
      </c>
      <c r="B381" s="4" t="s">
        <v>49</v>
      </c>
      <c r="C381" s="6">
        <f>+C382</f>
        <v>0</v>
      </c>
      <c r="D381" s="6">
        <f t="shared" ref="D381:H381" si="281">+D382</f>
        <v>0</v>
      </c>
      <c r="E381" s="6">
        <f t="shared" si="281"/>
        <v>0</v>
      </c>
      <c r="F381" s="6">
        <f t="shared" si="281"/>
        <v>0</v>
      </c>
      <c r="G381" s="6">
        <f t="shared" si="281"/>
        <v>0</v>
      </c>
      <c r="H381" s="6">
        <f t="shared" si="281"/>
        <v>0</v>
      </c>
      <c r="I381" s="6"/>
      <c r="J381" s="36"/>
    </row>
    <row r="382" spans="1:10" s="3" customFormat="1" x14ac:dyDescent="0.25">
      <c r="A382" s="1">
        <v>4.4000000000000004</v>
      </c>
      <c r="B382" s="3" t="s">
        <v>28</v>
      </c>
      <c r="C382" s="13">
        <f>+C383</f>
        <v>0</v>
      </c>
      <c r="D382" s="13">
        <f t="shared" ref="D382:H382" si="282">+D383</f>
        <v>0</v>
      </c>
      <c r="E382" s="13">
        <f t="shared" si="282"/>
        <v>0</v>
      </c>
      <c r="F382" s="13">
        <f t="shared" si="282"/>
        <v>0</v>
      </c>
      <c r="G382" s="13">
        <f t="shared" si="282"/>
        <v>0</v>
      </c>
      <c r="H382" s="13">
        <f t="shared" si="282"/>
        <v>0</v>
      </c>
      <c r="I382" s="28"/>
      <c r="J382" s="36"/>
    </row>
    <row r="383" spans="1:10" x14ac:dyDescent="0.25">
      <c r="A383" s="10" t="s">
        <v>315</v>
      </c>
      <c r="B383" s="2" t="s">
        <v>316</v>
      </c>
      <c r="C383" s="7">
        <v>0</v>
      </c>
      <c r="D383" s="7">
        <v>0</v>
      </c>
      <c r="E383" s="7">
        <f>+C383+D383</f>
        <v>0</v>
      </c>
      <c r="F383" s="7">
        <v>0</v>
      </c>
      <c r="G383" s="7">
        <f>+F383</f>
        <v>0</v>
      </c>
      <c r="H383" s="7">
        <f>+E383-F383</f>
        <v>0</v>
      </c>
      <c r="I383" s="28"/>
      <c r="J383" s="36"/>
    </row>
    <row r="384" spans="1:10" x14ac:dyDescent="0.25">
      <c r="A384" s="1"/>
      <c r="B384" s="3"/>
      <c r="C384" s="20"/>
      <c r="D384" s="21"/>
      <c r="E384" s="21"/>
      <c r="F384" s="21"/>
      <c r="G384" s="21"/>
      <c r="H384" s="21"/>
      <c r="J384" s="36"/>
    </row>
    <row r="385" spans="1:10" s="17" customFormat="1" ht="32.25" customHeight="1" x14ac:dyDescent="0.25">
      <c r="A385" s="40" t="s">
        <v>57</v>
      </c>
      <c r="B385" s="40"/>
      <c r="C385" s="16">
        <f>+C386+C396</f>
        <v>5131641</v>
      </c>
      <c r="D385" s="16">
        <f t="shared" ref="D385:H385" si="283">+D386+D396</f>
        <v>0</v>
      </c>
      <c r="E385" s="16">
        <f t="shared" si="283"/>
        <v>5131641</v>
      </c>
      <c r="F385" s="16">
        <f t="shared" si="283"/>
        <v>3710668.56</v>
      </c>
      <c r="G385" s="16">
        <f t="shared" si="283"/>
        <v>3710668.56</v>
      </c>
      <c r="H385" s="16">
        <f t="shared" si="283"/>
        <v>1420972.44</v>
      </c>
      <c r="J385" s="36"/>
    </row>
    <row r="386" spans="1:10" s="3" customFormat="1" x14ac:dyDescent="0.25">
      <c r="A386" s="5">
        <v>2</v>
      </c>
      <c r="B386" s="4" t="s">
        <v>17</v>
      </c>
      <c r="C386" s="6">
        <f>+C391+C387+C389+C393</f>
        <v>5131641</v>
      </c>
      <c r="D386" s="6">
        <f t="shared" ref="D386:H386" si="284">+D391+D387+D389+D393</f>
        <v>0</v>
      </c>
      <c r="E386" s="6">
        <f t="shared" si="284"/>
        <v>5131641</v>
      </c>
      <c r="F386" s="6">
        <f t="shared" si="284"/>
        <v>3710668.56</v>
      </c>
      <c r="G386" s="6">
        <f t="shared" si="284"/>
        <v>3710668.56</v>
      </c>
      <c r="H386" s="6">
        <f t="shared" si="284"/>
        <v>1420972.44</v>
      </c>
      <c r="J386" s="36"/>
    </row>
    <row r="387" spans="1:10" s="3" customFormat="1" x14ac:dyDescent="0.25">
      <c r="A387" s="1" t="s">
        <v>356</v>
      </c>
      <c r="B387" s="30" t="s">
        <v>63</v>
      </c>
      <c r="C387" s="13">
        <f>+C388</f>
        <v>0</v>
      </c>
      <c r="D387" s="13">
        <f>+D388</f>
        <v>0</v>
      </c>
      <c r="E387" s="13">
        <f t="shared" ref="E387:H391" si="285">+E388</f>
        <v>0</v>
      </c>
      <c r="F387" s="13">
        <f t="shared" si="285"/>
        <v>0</v>
      </c>
      <c r="G387" s="13">
        <f t="shared" si="285"/>
        <v>0</v>
      </c>
      <c r="H387" s="13">
        <f t="shared" si="285"/>
        <v>0</v>
      </c>
      <c r="J387" s="36"/>
    </row>
    <row r="388" spans="1:10" x14ac:dyDescent="0.25">
      <c r="A388" s="10" t="s">
        <v>92</v>
      </c>
      <c r="B388" s="30" t="s">
        <v>98</v>
      </c>
      <c r="C388" s="7">
        <v>0</v>
      </c>
      <c r="D388" s="7">
        <v>0</v>
      </c>
      <c r="E388" s="7">
        <f>+C388+D388</f>
        <v>0</v>
      </c>
      <c r="F388" s="7">
        <v>0</v>
      </c>
      <c r="G388" s="7">
        <f>+F388</f>
        <v>0</v>
      </c>
      <c r="H388" s="7">
        <f>+E388-F388</f>
        <v>0</v>
      </c>
      <c r="J388" s="36"/>
    </row>
    <row r="389" spans="1:10" s="3" customFormat="1" x14ac:dyDescent="0.25">
      <c r="A389" s="1" t="s">
        <v>357</v>
      </c>
      <c r="B389" s="30" t="s">
        <v>41</v>
      </c>
      <c r="C389" s="13">
        <f>+C390</f>
        <v>0</v>
      </c>
      <c r="D389" s="13">
        <f>+D390</f>
        <v>0</v>
      </c>
      <c r="E389" s="13">
        <f t="shared" si="285"/>
        <v>0</v>
      </c>
      <c r="F389" s="13">
        <f t="shared" si="285"/>
        <v>0</v>
      </c>
      <c r="G389" s="13">
        <f t="shared" si="285"/>
        <v>0</v>
      </c>
      <c r="H389" s="13">
        <f t="shared" si="285"/>
        <v>0</v>
      </c>
      <c r="J389" s="36"/>
    </row>
    <row r="390" spans="1:10" x14ac:dyDescent="0.25">
      <c r="A390" s="10" t="s">
        <v>290</v>
      </c>
      <c r="B390" s="30" t="s">
        <v>358</v>
      </c>
      <c r="C390" s="7">
        <v>0</v>
      </c>
      <c r="D390" s="7">
        <v>0</v>
      </c>
      <c r="E390" s="7">
        <f>+C390+D390</f>
        <v>0</v>
      </c>
      <c r="F390" s="7">
        <v>0</v>
      </c>
      <c r="G390" s="7">
        <f>+F390</f>
        <v>0</v>
      </c>
      <c r="H390" s="7">
        <f>+E390-F390</f>
        <v>0</v>
      </c>
      <c r="J390" s="36"/>
    </row>
    <row r="391" spans="1:10" s="3" customFormat="1" x14ac:dyDescent="0.25">
      <c r="A391" s="1">
        <v>2.6</v>
      </c>
      <c r="B391" s="3" t="s">
        <v>19</v>
      </c>
      <c r="C391" s="13">
        <f>+C392</f>
        <v>5131641</v>
      </c>
      <c r="D391" s="13">
        <f>+D392</f>
        <v>0</v>
      </c>
      <c r="E391" s="13">
        <f t="shared" si="285"/>
        <v>5131641</v>
      </c>
      <c r="F391" s="13">
        <f t="shared" si="285"/>
        <v>3710668.56</v>
      </c>
      <c r="G391" s="13">
        <f t="shared" si="285"/>
        <v>3710668.56</v>
      </c>
      <c r="H391" s="13">
        <f t="shared" si="285"/>
        <v>1420972.44</v>
      </c>
      <c r="J391" s="36"/>
    </row>
    <row r="392" spans="1:10" x14ac:dyDescent="0.25">
      <c r="A392" s="10" t="s">
        <v>116</v>
      </c>
      <c r="B392" s="2" t="s">
        <v>19</v>
      </c>
      <c r="C392" s="7">
        <v>5131641</v>
      </c>
      <c r="D392" s="7">
        <v>0</v>
      </c>
      <c r="E392" s="7">
        <f>+C392+D392</f>
        <v>5131641</v>
      </c>
      <c r="F392" s="7">
        <v>3710668.56</v>
      </c>
      <c r="G392" s="7">
        <f>+F392</f>
        <v>3710668.56</v>
      </c>
      <c r="H392" s="7">
        <f>+E392-F392</f>
        <v>1420972.44</v>
      </c>
      <c r="J392" s="36"/>
    </row>
    <row r="393" spans="1:10" s="3" customFormat="1" x14ac:dyDescent="0.25">
      <c r="A393" s="1" t="s">
        <v>340</v>
      </c>
      <c r="B393" s="30" t="s">
        <v>44</v>
      </c>
      <c r="C393" s="13">
        <f>+C394+C395</f>
        <v>0</v>
      </c>
      <c r="D393" s="13">
        <f t="shared" ref="D393:H393" si="286">+D394+D395</f>
        <v>0</v>
      </c>
      <c r="E393" s="13">
        <f t="shared" si="286"/>
        <v>0</v>
      </c>
      <c r="F393" s="13">
        <f t="shared" si="286"/>
        <v>0</v>
      </c>
      <c r="G393" s="13">
        <f t="shared" si="286"/>
        <v>0</v>
      </c>
      <c r="H393" s="13">
        <f t="shared" si="286"/>
        <v>0</v>
      </c>
      <c r="J393" s="36"/>
    </row>
    <row r="394" spans="1:10" x14ac:dyDescent="0.25">
      <c r="A394" s="10" t="s">
        <v>131</v>
      </c>
      <c r="B394" s="30" t="s">
        <v>136</v>
      </c>
      <c r="C394" s="7">
        <v>0</v>
      </c>
      <c r="D394" s="7">
        <v>0</v>
      </c>
      <c r="E394" s="7">
        <f>+C394+D394</f>
        <v>0</v>
      </c>
      <c r="F394" s="7">
        <v>0</v>
      </c>
      <c r="G394" s="7">
        <f>+F394</f>
        <v>0</v>
      </c>
      <c r="H394" s="7">
        <f>+E394-F394</f>
        <v>0</v>
      </c>
      <c r="J394" s="36"/>
    </row>
    <row r="395" spans="1:10" x14ac:dyDescent="0.25">
      <c r="A395" s="10" t="s">
        <v>301</v>
      </c>
      <c r="B395" s="30" t="s">
        <v>302</v>
      </c>
      <c r="C395" s="7">
        <v>0</v>
      </c>
      <c r="D395" s="7">
        <v>0</v>
      </c>
      <c r="E395" s="7">
        <f>+C395+D395</f>
        <v>0</v>
      </c>
      <c r="F395" s="7">
        <v>0</v>
      </c>
      <c r="G395" s="7">
        <f>+F395</f>
        <v>0</v>
      </c>
      <c r="H395" s="7">
        <f>+E395-F395</f>
        <v>0</v>
      </c>
      <c r="J395" s="36"/>
    </row>
    <row r="396" spans="1:10" s="3" customFormat="1" x14ac:dyDescent="0.25">
      <c r="A396" s="5">
        <v>4</v>
      </c>
      <c r="B396" s="4" t="s">
        <v>49</v>
      </c>
      <c r="C396" s="6">
        <f>+C397</f>
        <v>0</v>
      </c>
      <c r="D396" s="6">
        <f t="shared" ref="D396:H397" si="287">+D397</f>
        <v>0</v>
      </c>
      <c r="E396" s="6">
        <f t="shared" si="287"/>
        <v>0</v>
      </c>
      <c r="F396" s="6">
        <f t="shared" si="287"/>
        <v>0</v>
      </c>
      <c r="G396" s="6">
        <f t="shared" si="287"/>
        <v>0</v>
      </c>
      <c r="H396" s="6">
        <f t="shared" si="287"/>
        <v>0</v>
      </c>
      <c r="J396" s="36"/>
    </row>
    <row r="397" spans="1:10" s="3" customFormat="1" x14ac:dyDescent="0.25">
      <c r="A397" s="1" t="s">
        <v>359</v>
      </c>
      <c r="B397" s="30" t="s">
        <v>28</v>
      </c>
      <c r="C397" s="13">
        <f>+C398</f>
        <v>0</v>
      </c>
      <c r="D397" s="13">
        <f t="shared" si="287"/>
        <v>0</v>
      </c>
      <c r="E397" s="13">
        <f t="shared" si="287"/>
        <v>0</v>
      </c>
      <c r="F397" s="13">
        <f t="shared" si="287"/>
        <v>0</v>
      </c>
      <c r="G397" s="13">
        <f t="shared" si="287"/>
        <v>0</v>
      </c>
      <c r="H397" s="13">
        <f t="shared" si="287"/>
        <v>0</v>
      </c>
      <c r="J397" s="36"/>
    </row>
    <row r="398" spans="1:10" x14ac:dyDescent="0.25">
      <c r="A398" s="10" t="s">
        <v>210</v>
      </c>
      <c r="B398" s="30" t="s">
        <v>215</v>
      </c>
      <c r="C398" s="7">
        <v>0</v>
      </c>
      <c r="D398" s="7">
        <v>0</v>
      </c>
      <c r="E398" s="7">
        <f>+C398+D398</f>
        <v>0</v>
      </c>
      <c r="F398" s="7">
        <v>0</v>
      </c>
      <c r="G398" s="7">
        <f>+F398</f>
        <v>0</v>
      </c>
      <c r="H398" s="7">
        <f>+E398-F398</f>
        <v>0</v>
      </c>
      <c r="J398" s="36"/>
    </row>
    <row r="399" spans="1:10" x14ac:dyDescent="0.25">
      <c r="A399" s="1"/>
      <c r="B399" s="3"/>
      <c r="C399" s="20"/>
      <c r="D399" s="21"/>
      <c r="E399" s="21"/>
      <c r="F399" s="21"/>
      <c r="G399" s="21"/>
      <c r="H399" s="21"/>
      <c r="J399" s="36"/>
    </row>
    <row r="400" spans="1:10" s="17" customFormat="1" ht="15.75" x14ac:dyDescent="0.25">
      <c r="A400" s="40" t="s">
        <v>58</v>
      </c>
      <c r="B400" s="40"/>
      <c r="C400" s="16">
        <f>+C401+C425</f>
        <v>898181.66999999993</v>
      </c>
      <c r="D400" s="16">
        <f t="shared" ref="D400:H400" si="288">+D401+D425</f>
        <v>0</v>
      </c>
      <c r="E400" s="16">
        <f t="shared" si="288"/>
        <v>898181.66999999993</v>
      </c>
      <c r="F400" s="16">
        <f t="shared" si="288"/>
        <v>593942.04</v>
      </c>
      <c r="G400" s="16">
        <f t="shared" si="288"/>
        <v>593942.04</v>
      </c>
      <c r="H400" s="16">
        <f t="shared" si="288"/>
        <v>304239.62999999995</v>
      </c>
      <c r="J400" s="36"/>
    </row>
    <row r="401" spans="1:10" s="3" customFormat="1" x14ac:dyDescent="0.25">
      <c r="A401" s="5">
        <v>2</v>
      </c>
      <c r="B401" s="4" t="s">
        <v>17</v>
      </c>
      <c r="C401" s="6">
        <f>+C402+C409+C412+C416+C418+C407</f>
        <v>557616.25999999989</v>
      </c>
      <c r="D401" s="6">
        <f t="shared" ref="D401:H401" si="289">+D402+D409+D412+D416+D418+D407</f>
        <v>0</v>
      </c>
      <c r="E401" s="6">
        <f t="shared" si="289"/>
        <v>557616.25999999989</v>
      </c>
      <c r="F401" s="6">
        <f t="shared" si="289"/>
        <v>511660.85</v>
      </c>
      <c r="G401" s="6">
        <f t="shared" si="289"/>
        <v>511660.85</v>
      </c>
      <c r="H401" s="6">
        <f t="shared" si="289"/>
        <v>45955.40999999996</v>
      </c>
      <c r="J401" s="36"/>
    </row>
    <row r="402" spans="1:10" s="3" customFormat="1" x14ac:dyDescent="0.25">
      <c r="A402" s="22">
        <v>2.1</v>
      </c>
      <c r="B402" s="3" t="s">
        <v>63</v>
      </c>
      <c r="C402" s="13">
        <f>+C403+C406+C404+C405</f>
        <v>435312.30999999994</v>
      </c>
      <c r="D402" s="13">
        <f t="shared" ref="D402:H402" si="290">+D403+D406+D404+D405</f>
        <v>0</v>
      </c>
      <c r="E402" s="13">
        <f t="shared" si="290"/>
        <v>435312.30999999994</v>
      </c>
      <c r="F402" s="13">
        <f>+F403+F406+F404+F405</f>
        <v>366593.14</v>
      </c>
      <c r="G402" s="13">
        <f t="shared" si="290"/>
        <v>366593.14</v>
      </c>
      <c r="H402" s="13">
        <f t="shared" si="290"/>
        <v>68719.169999999955</v>
      </c>
      <c r="J402" s="36"/>
    </row>
    <row r="403" spans="1:10" x14ac:dyDescent="0.25">
      <c r="A403" s="10" t="s">
        <v>92</v>
      </c>
      <c r="B403" s="2" t="s">
        <v>98</v>
      </c>
      <c r="C403" s="7">
        <v>292938.03999999998</v>
      </c>
      <c r="D403" s="7">
        <v>0</v>
      </c>
      <c r="E403" s="7">
        <f>+C403+D403</f>
        <v>292938.03999999998</v>
      </c>
      <c r="F403" s="7">
        <v>197417.7</v>
      </c>
      <c r="G403" s="7">
        <f>+F403</f>
        <v>197417.7</v>
      </c>
      <c r="H403" s="7">
        <f>+E403-F403</f>
        <v>95520.339999999967</v>
      </c>
      <c r="J403" s="36"/>
    </row>
    <row r="404" spans="1:10" x14ac:dyDescent="0.25">
      <c r="A404" s="10" t="s">
        <v>93</v>
      </c>
      <c r="B404" s="2" t="s">
        <v>360</v>
      </c>
      <c r="C404" s="7">
        <v>0</v>
      </c>
      <c r="D404" s="7">
        <v>0</v>
      </c>
      <c r="E404" s="7">
        <f>+C404+D404</f>
        <v>0</v>
      </c>
      <c r="F404" s="7">
        <v>0</v>
      </c>
      <c r="G404" s="7">
        <f>+F404</f>
        <v>0</v>
      </c>
      <c r="H404" s="7">
        <f>+E404-F404</f>
        <v>0</v>
      </c>
      <c r="J404" s="36"/>
    </row>
    <row r="405" spans="1:10" x14ac:dyDescent="0.25">
      <c r="A405" s="10" t="s">
        <v>94</v>
      </c>
      <c r="B405" s="2" t="s">
        <v>391</v>
      </c>
      <c r="C405" s="7">
        <v>98334.34</v>
      </c>
      <c r="D405" s="7">
        <v>0</v>
      </c>
      <c r="E405" s="7">
        <f>+C405+D405</f>
        <v>98334.34</v>
      </c>
      <c r="F405" s="7">
        <v>67743.42</v>
      </c>
      <c r="G405" s="7">
        <f>+F405</f>
        <v>67743.42</v>
      </c>
      <c r="H405" s="7">
        <f>+E405-F405</f>
        <v>30590.92</v>
      </c>
      <c r="J405" s="36"/>
    </row>
    <row r="406" spans="1:10" x14ac:dyDescent="0.25">
      <c r="A406" s="10" t="s">
        <v>96</v>
      </c>
      <c r="B406" s="2" t="s">
        <v>102</v>
      </c>
      <c r="C406" s="7">
        <v>44039.93</v>
      </c>
      <c r="D406" s="7">
        <v>0</v>
      </c>
      <c r="E406" s="7">
        <f>+C406+D406</f>
        <v>44039.93</v>
      </c>
      <c r="F406" s="7">
        <v>101432.02</v>
      </c>
      <c r="G406" s="7">
        <f>+F406</f>
        <v>101432.02</v>
      </c>
      <c r="H406" s="7">
        <f>+E406-F406</f>
        <v>-57392.090000000004</v>
      </c>
      <c r="J406" s="36"/>
    </row>
    <row r="407" spans="1:10" s="3" customFormat="1" x14ac:dyDescent="0.25">
      <c r="A407" s="1">
        <v>2.2000000000000002</v>
      </c>
      <c r="B407" s="3" t="s">
        <v>18</v>
      </c>
      <c r="C407" s="13">
        <f>+C408</f>
        <v>0</v>
      </c>
      <c r="D407" s="13">
        <f t="shared" ref="D407:H407" si="291">+D408</f>
        <v>0</v>
      </c>
      <c r="E407" s="13">
        <f t="shared" si="291"/>
        <v>0</v>
      </c>
      <c r="F407" s="13">
        <f t="shared" si="291"/>
        <v>0</v>
      </c>
      <c r="G407" s="13">
        <f t="shared" si="291"/>
        <v>0</v>
      </c>
      <c r="H407" s="13">
        <f t="shared" si="291"/>
        <v>0</v>
      </c>
      <c r="I407" s="28"/>
      <c r="J407" s="36"/>
    </row>
    <row r="408" spans="1:10" x14ac:dyDescent="0.25">
      <c r="A408" s="10" t="s">
        <v>378</v>
      </c>
      <c r="B408" s="2" t="s">
        <v>379</v>
      </c>
      <c r="C408" s="7">
        <v>0</v>
      </c>
      <c r="D408" s="7">
        <v>0</v>
      </c>
      <c r="E408" s="7">
        <f>+C408+D408</f>
        <v>0</v>
      </c>
      <c r="F408" s="7">
        <v>0</v>
      </c>
      <c r="G408" s="7">
        <f>+F408</f>
        <v>0</v>
      </c>
      <c r="H408" s="7">
        <f>+E408-F408</f>
        <v>0</v>
      </c>
      <c r="I408" s="28"/>
      <c r="J408" s="36"/>
    </row>
    <row r="409" spans="1:10" s="3" customFormat="1" x14ac:dyDescent="0.25">
      <c r="A409" s="1">
        <v>2.4</v>
      </c>
      <c r="B409" s="3" t="s">
        <v>41</v>
      </c>
      <c r="C409" s="13">
        <f t="shared" ref="C409:E409" si="292">+C410+C411</f>
        <v>72419.17</v>
      </c>
      <c r="D409" s="13">
        <f t="shared" si="292"/>
        <v>0</v>
      </c>
      <c r="E409" s="13">
        <f t="shared" si="292"/>
        <v>72419.17</v>
      </c>
      <c r="F409" s="13">
        <f>+F410+F411</f>
        <v>145067.71</v>
      </c>
      <c r="G409" s="13">
        <f t="shared" ref="G409:H409" si="293">+G410+G411</f>
        <v>145067.71</v>
      </c>
      <c r="H409" s="13">
        <f t="shared" si="293"/>
        <v>-72648.539999999994</v>
      </c>
      <c r="J409" s="36"/>
    </row>
    <row r="410" spans="1:10" x14ac:dyDescent="0.25">
      <c r="A410" s="10" t="s">
        <v>107</v>
      </c>
      <c r="B410" s="2" t="s">
        <v>110</v>
      </c>
      <c r="C410" s="7">
        <v>70019.17</v>
      </c>
      <c r="D410" s="7">
        <v>0</v>
      </c>
      <c r="E410" s="7">
        <f>+C410+D410</f>
        <v>70019.17</v>
      </c>
      <c r="F410" s="7">
        <v>145067.71</v>
      </c>
      <c r="G410" s="7">
        <f>+F410</f>
        <v>145067.71</v>
      </c>
      <c r="H410" s="7">
        <f>+E410-F410</f>
        <v>-75048.539999999994</v>
      </c>
      <c r="J410" s="36"/>
    </row>
    <row r="411" spans="1:10" x14ac:dyDescent="0.25">
      <c r="A411" s="10" t="s">
        <v>108</v>
      </c>
      <c r="B411" s="2" t="s">
        <v>392</v>
      </c>
      <c r="C411" s="7">
        <v>2400</v>
      </c>
      <c r="D411" s="7">
        <v>0</v>
      </c>
      <c r="E411" s="7">
        <f>+C411+D411</f>
        <v>2400</v>
      </c>
      <c r="F411" s="7">
        <v>0</v>
      </c>
      <c r="G411" s="7">
        <f>+F411</f>
        <v>0</v>
      </c>
      <c r="H411" s="7">
        <f>+E411-F411</f>
        <v>2400</v>
      </c>
      <c r="J411" s="36"/>
    </row>
    <row r="412" spans="1:10" s="3" customFormat="1" x14ac:dyDescent="0.25">
      <c r="A412" s="1">
        <v>2.7</v>
      </c>
      <c r="B412" s="3" t="s">
        <v>43</v>
      </c>
      <c r="C412" s="13">
        <f>+C413+C415+C414</f>
        <v>28000.080000000002</v>
      </c>
      <c r="D412" s="13">
        <f t="shared" ref="D412:H412" si="294">+D413+D415+D414</f>
        <v>0</v>
      </c>
      <c r="E412" s="13">
        <f t="shared" si="294"/>
        <v>28000.080000000002</v>
      </c>
      <c r="F412" s="13">
        <f>+F413+F415+F414</f>
        <v>0</v>
      </c>
      <c r="G412" s="13">
        <f t="shared" si="294"/>
        <v>0</v>
      </c>
      <c r="H412" s="13">
        <f t="shared" si="294"/>
        <v>28000.080000000002</v>
      </c>
      <c r="I412" s="28"/>
      <c r="J412" s="36"/>
    </row>
    <row r="413" spans="1:10" x14ac:dyDescent="0.25">
      <c r="A413" s="10" t="s">
        <v>117</v>
      </c>
      <c r="B413" s="2" t="s">
        <v>120</v>
      </c>
      <c r="C413" s="7">
        <v>28000.080000000002</v>
      </c>
      <c r="D413" s="7">
        <v>0</v>
      </c>
      <c r="E413" s="7">
        <f>+C413+D413</f>
        <v>28000.080000000002</v>
      </c>
      <c r="F413" s="7">
        <v>0</v>
      </c>
      <c r="G413" s="7">
        <f>+F413</f>
        <v>0</v>
      </c>
      <c r="H413" s="7">
        <f>+E413-F413</f>
        <v>28000.080000000002</v>
      </c>
      <c r="I413" s="28"/>
      <c r="J413" s="36"/>
    </row>
    <row r="414" spans="1:10" x14ac:dyDescent="0.25">
      <c r="A414" s="10" t="s">
        <v>118</v>
      </c>
      <c r="B414" s="2" t="s">
        <v>298</v>
      </c>
      <c r="C414" s="7">
        <v>0</v>
      </c>
      <c r="D414" s="7">
        <v>0</v>
      </c>
      <c r="E414" s="7">
        <f t="shared" ref="E414:E415" si="295">+C414+D414</f>
        <v>0</v>
      </c>
      <c r="F414" s="7">
        <v>0</v>
      </c>
      <c r="G414" s="7">
        <f t="shared" ref="G414:G415" si="296">+F414</f>
        <v>0</v>
      </c>
      <c r="H414" s="7">
        <f t="shared" ref="H414:H415" si="297">+E414-F414</f>
        <v>0</v>
      </c>
      <c r="I414" s="28"/>
      <c r="J414" s="36"/>
    </row>
    <row r="415" spans="1:10" x14ac:dyDescent="0.25">
      <c r="A415" s="10" t="s">
        <v>119</v>
      </c>
      <c r="B415" s="2" t="s">
        <v>122</v>
      </c>
      <c r="C415" s="7">
        <v>0</v>
      </c>
      <c r="D415" s="7">
        <v>0</v>
      </c>
      <c r="E415" s="7">
        <f t="shared" si="295"/>
        <v>0</v>
      </c>
      <c r="F415" s="7">
        <v>0</v>
      </c>
      <c r="G415" s="7">
        <f t="shared" si="296"/>
        <v>0</v>
      </c>
      <c r="H415" s="7">
        <f t="shared" si="297"/>
        <v>0</v>
      </c>
      <c r="I415" s="28"/>
      <c r="J415" s="36"/>
    </row>
    <row r="416" spans="1:10" s="3" customFormat="1" x14ac:dyDescent="0.25">
      <c r="A416" s="1" t="s">
        <v>299</v>
      </c>
      <c r="B416" s="3" t="s">
        <v>20</v>
      </c>
      <c r="C416" s="13">
        <f>+C417</f>
        <v>0</v>
      </c>
      <c r="D416" s="13">
        <f t="shared" ref="D416:H416" si="298">+D417</f>
        <v>0</v>
      </c>
      <c r="E416" s="13">
        <f t="shared" si="298"/>
        <v>0</v>
      </c>
      <c r="F416" s="13">
        <f>+F417</f>
        <v>0</v>
      </c>
      <c r="G416" s="13">
        <f t="shared" si="298"/>
        <v>0</v>
      </c>
      <c r="H416" s="13">
        <f t="shared" si="298"/>
        <v>0</v>
      </c>
      <c r="I416" s="28"/>
      <c r="J416" s="36"/>
    </row>
    <row r="417" spans="1:10" x14ac:dyDescent="0.25">
      <c r="A417" s="10" t="s">
        <v>124</v>
      </c>
      <c r="B417" s="2" t="s">
        <v>300</v>
      </c>
      <c r="C417" s="7">
        <v>0</v>
      </c>
      <c r="D417" s="7">
        <v>0</v>
      </c>
      <c r="E417" s="7">
        <f t="shared" ref="E417" si="299">+C417+D417</f>
        <v>0</v>
      </c>
      <c r="F417" s="7">
        <v>0</v>
      </c>
      <c r="G417" s="7">
        <f t="shared" ref="G417" si="300">+F417</f>
        <v>0</v>
      </c>
      <c r="H417" s="7">
        <f t="shared" ref="H417" si="301">+E417-F417</f>
        <v>0</v>
      </c>
      <c r="I417" s="28"/>
      <c r="J417" s="36"/>
    </row>
    <row r="418" spans="1:10" s="3" customFormat="1" x14ac:dyDescent="0.25">
      <c r="A418" s="1">
        <v>2.9</v>
      </c>
      <c r="B418" s="3" t="s">
        <v>44</v>
      </c>
      <c r="C418" s="13">
        <f>+C419+C420+C421+C422+C423+C424</f>
        <v>21884.7</v>
      </c>
      <c r="D418" s="13">
        <f t="shared" ref="D418:H418" si="302">+D419+D420+D421+D422+D423+D424</f>
        <v>0</v>
      </c>
      <c r="E418" s="13">
        <f t="shared" si="302"/>
        <v>21884.7</v>
      </c>
      <c r="F418" s="13">
        <f>+F419+F420+F421+F422+F423+F424</f>
        <v>0</v>
      </c>
      <c r="G418" s="13">
        <f t="shared" si="302"/>
        <v>0</v>
      </c>
      <c r="H418" s="13">
        <f t="shared" si="302"/>
        <v>21884.7</v>
      </c>
      <c r="I418" s="28"/>
      <c r="J418" s="36"/>
    </row>
    <row r="419" spans="1:10" x14ac:dyDescent="0.25">
      <c r="A419" s="10" t="s">
        <v>127</v>
      </c>
      <c r="B419" s="2" t="s">
        <v>132</v>
      </c>
      <c r="C419" s="7">
        <v>21884.7</v>
      </c>
      <c r="D419" s="7">
        <v>0</v>
      </c>
      <c r="E419" s="7">
        <f>+C419+D419</f>
        <v>21884.7</v>
      </c>
      <c r="F419" s="7">
        <v>0</v>
      </c>
      <c r="G419" s="7">
        <f>+F419</f>
        <v>0</v>
      </c>
      <c r="H419" s="7">
        <f>+E419-F419</f>
        <v>21884.7</v>
      </c>
      <c r="I419" s="28"/>
      <c r="J419" s="36"/>
    </row>
    <row r="420" spans="1:10" x14ac:dyDescent="0.25">
      <c r="A420" s="10" t="s">
        <v>128</v>
      </c>
      <c r="B420" s="2" t="s">
        <v>133</v>
      </c>
      <c r="C420" s="7">
        <v>0</v>
      </c>
      <c r="D420" s="7">
        <v>0</v>
      </c>
      <c r="E420" s="7">
        <f t="shared" ref="E420:E424" si="303">+C420+D420</f>
        <v>0</v>
      </c>
      <c r="F420" s="7">
        <v>0</v>
      </c>
      <c r="G420" s="7">
        <f t="shared" ref="G420:G424" si="304">+F420</f>
        <v>0</v>
      </c>
      <c r="H420" s="7">
        <f t="shared" ref="H420:H424" si="305">+E420-F420</f>
        <v>0</v>
      </c>
      <c r="I420" s="28"/>
      <c r="J420" s="36"/>
    </row>
    <row r="421" spans="1:10" x14ac:dyDescent="0.25">
      <c r="A421" s="10" t="s">
        <v>129</v>
      </c>
      <c r="B421" s="2" t="s">
        <v>134</v>
      </c>
      <c r="C421" s="7">
        <v>0</v>
      </c>
      <c r="D421" s="7">
        <v>0</v>
      </c>
      <c r="E421" s="7">
        <f t="shared" si="303"/>
        <v>0</v>
      </c>
      <c r="F421" s="7">
        <v>0</v>
      </c>
      <c r="G421" s="7">
        <f t="shared" si="304"/>
        <v>0</v>
      </c>
      <c r="H421" s="7">
        <f t="shared" si="305"/>
        <v>0</v>
      </c>
      <c r="I421" s="28"/>
      <c r="J421" s="36"/>
    </row>
    <row r="422" spans="1:10" x14ac:dyDescent="0.25">
      <c r="A422" s="10" t="s">
        <v>130</v>
      </c>
      <c r="B422" s="2" t="s">
        <v>135</v>
      </c>
      <c r="C422" s="7">
        <v>0</v>
      </c>
      <c r="D422" s="7">
        <v>0</v>
      </c>
      <c r="E422" s="7">
        <f t="shared" si="303"/>
        <v>0</v>
      </c>
      <c r="F422" s="7">
        <v>0</v>
      </c>
      <c r="G422" s="7">
        <f t="shared" si="304"/>
        <v>0</v>
      </c>
      <c r="H422" s="7">
        <f t="shared" si="305"/>
        <v>0</v>
      </c>
      <c r="I422" s="28"/>
      <c r="J422" s="36"/>
    </row>
    <row r="423" spans="1:10" x14ac:dyDescent="0.25">
      <c r="A423" s="10" t="s">
        <v>131</v>
      </c>
      <c r="B423" s="2" t="s">
        <v>136</v>
      </c>
      <c r="C423" s="7">
        <v>0</v>
      </c>
      <c r="D423" s="7">
        <v>0</v>
      </c>
      <c r="E423" s="7">
        <f t="shared" si="303"/>
        <v>0</v>
      </c>
      <c r="F423" s="7">
        <v>0</v>
      </c>
      <c r="G423" s="7">
        <f t="shared" si="304"/>
        <v>0</v>
      </c>
      <c r="H423" s="7">
        <f t="shared" si="305"/>
        <v>0</v>
      </c>
      <c r="I423" s="28"/>
      <c r="J423" s="36"/>
    </row>
    <row r="424" spans="1:10" x14ac:dyDescent="0.25">
      <c r="A424" s="10" t="s">
        <v>301</v>
      </c>
      <c r="B424" s="2" t="s">
        <v>302</v>
      </c>
      <c r="C424" s="7">
        <v>0</v>
      </c>
      <c r="D424" s="7">
        <v>0</v>
      </c>
      <c r="E424" s="7">
        <f t="shared" si="303"/>
        <v>0</v>
      </c>
      <c r="F424" s="7">
        <v>0</v>
      </c>
      <c r="G424" s="7">
        <f t="shared" si="304"/>
        <v>0</v>
      </c>
      <c r="H424" s="7">
        <f t="shared" si="305"/>
        <v>0</v>
      </c>
      <c r="I424" s="28"/>
      <c r="J424" s="36"/>
    </row>
    <row r="425" spans="1:10" s="3" customFormat="1" x14ac:dyDescent="0.25">
      <c r="A425" s="5">
        <v>3</v>
      </c>
      <c r="B425" s="4" t="s">
        <v>21</v>
      </c>
      <c r="C425" s="6">
        <f>+C426+C432+C441+C443+C448+C452</f>
        <v>340565.41000000003</v>
      </c>
      <c r="D425" s="6">
        <f t="shared" ref="D425:H425" si="306">+D426+D432+D441+D443+D448+D452</f>
        <v>0</v>
      </c>
      <c r="E425" s="6">
        <f t="shared" si="306"/>
        <v>340565.41000000003</v>
      </c>
      <c r="F425" s="6">
        <f t="shared" si="306"/>
        <v>82281.19</v>
      </c>
      <c r="G425" s="6">
        <f t="shared" si="306"/>
        <v>82281.19</v>
      </c>
      <c r="H425" s="6">
        <f t="shared" si="306"/>
        <v>258284.21999999997</v>
      </c>
      <c r="I425" s="28"/>
      <c r="J425" s="36"/>
    </row>
    <row r="426" spans="1:10" s="3" customFormat="1" x14ac:dyDescent="0.25">
      <c r="A426" s="1">
        <v>3.2</v>
      </c>
      <c r="B426" s="3" t="s">
        <v>23</v>
      </c>
      <c r="C426" s="13">
        <f>+C427+C428+C430+C431+C429</f>
        <v>10834.4</v>
      </c>
      <c r="D426" s="13">
        <f t="shared" ref="D426:H426" si="307">+D427+D428+D430+D431+D429</f>
        <v>0</v>
      </c>
      <c r="E426" s="13">
        <f t="shared" si="307"/>
        <v>10834.4</v>
      </c>
      <c r="F426" s="13">
        <f t="shared" si="307"/>
        <v>0</v>
      </c>
      <c r="G426" s="13">
        <f t="shared" si="307"/>
        <v>0</v>
      </c>
      <c r="H426" s="13">
        <f t="shared" si="307"/>
        <v>10834.4</v>
      </c>
      <c r="I426" s="28"/>
      <c r="J426" s="36"/>
    </row>
    <row r="427" spans="1:10" x14ac:dyDescent="0.25">
      <c r="A427" s="10" t="s">
        <v>143</v>
      </c>
      <c r="B427" s="2" t="s">
        <v>147</v>
      </c>
      <c r="C427" s="7">
        <v>0</v>
      </c>
      <c r="D427" s="7">
        <v>0</v>
      </c>
      <c r="E427" s="7">
        <f t="shared" ref="E427:E431" si="308">+C427+D427</f>
        <v>0</v>
      </c>
      <c r="F427" s="7">
        <v>0</v>
      </c>
      <c r="G427" s="7">
        <f t="shared" ref="G427:G431" si="309">+F427</f>
        <v>0</v>
      </c>
      <c r="H427" s="7">
        <f t="shared" ref="H427:H431" si="310">+E427-F427</f>
        <v>0</v>
      </c>
      <c r="I427" s="28"/>
      <c r="J427" s="36"/>
    </row>
    <row r="428" spans="1:10" x14ac:dyDescent="0.25">
      <c r="A428" s="10" t="s">
        <v>144</v>
      </c>
      <c r="B428" s="2" t="s">
        <v>148</v>
      </c>
      <c r="C428" s="7">
        <v>1856</v>
      </c>
      <c r="D428" s="7">
        <v>0</v>
      </c>
      <c r="E428" s="7">
        <f t="shared" si="308"/>
        <v>1856</v>
      </c>
      <c r="F428" s="7">
        <v>0</v>
      </c>
      <c r="G428" s="7">
        <f t="shared" si="309"/>
        <v>0</v>
      </c>
      <c r="H428" s="7">
        <f t="shared" si="310"/>
        <v>1856</v>
      </c>
      <c r="I428" s="28"/>
      <c r="J428" s="36"/>
    </row>
    <row r="429" spans="1:10" x14ac:dyDescent="0.25">
      <c r="A429" s="10" t="s">
        <v>380</v>
      </c>
      <c r="B429" s="2" t="s">
        <v>381</v>
      </c>
      <c r="C429" s="7">
        <v>0</v>
      </c>
      <c r="D429" s="7">
        <v>0</v>
      </c>
      <c r="E429" s="7">
        <f t="shared" si="308"/>
        <v>0</v>
      </c>
      <c r="F429" s="7">
        <v>0</v>
      </c>
      <c r="G429" s="7">
        <f t="shared" si="309"/>
        <v>0</v>
      </c>
      <c r="H429" s="7">
        <f t="shared" si="310"/>
        <v>0</v>
      </c>
      <c r="I429" s="28"/>
      <c r="J429" s="36"/>
    </row>
    <row r="430" spans="1:10" x14ac:dyDescent="0.25">
      <c r="A430" s="10" t="s">
        <v>145</v>
      </c>
      <c r="B430" s="2" t="s">
        <v>149</v>
      </c>
      <c r="C430" s="7">
        <v>0</v>
      </c>
      <c r="D430" s="7">
        <v>0</v>
      </c>
      <c r="E430" s="7">
        <f t="shared" si="308"/>
        <v>0</v>
      </c>
      <c r="F430" s="7">
        <v>0</v>
      </c>
      <c r="G430" s="7">
        <f t="shared" si="309"/>
        <v>0</v>
      </c>
      <c r="H430" s="7">
        <f t="shared" si="310"/>
        <v>0</v>
      </c>
      <c r="I430" s="28"/>
      <c r="J430" s="36"/>
    </row>
    <row r="431" spans="1:10" x14ac:dyDescent="0.25">
      <c r="A431" s="10" t="s">
        <v>146</v>
      </c>
      <c r="B431" s="2" t="s">
        <v>150</v>
      </c>
      <c r="C431" s="7">
        <v>8978.4</v>
      </c>
      <c r="D431" s="7">
        <v>0</v>
      </c>
      <c r="E431" s="7">
        <f t="shared" si="308"/>
        <v>8978.4</v>
      </c>
      <c r="F431" s="7">
        <v>0</v>
      </c>
      <c r="G431" s="7">
        <f t="shared" si="309"/>
        <v>0</v>
      </c>
      <c r="H431" s="7">
        <f t="shared" si="310"/>
        <v>8978.4</v>
      </c>
      <c r="I431" s="28"/>
      <c r="J431" s="36"/>
    </row>
    <row r="432" spans="1:10" s="3" customFormat="1" x14ac:dyDescent="0.25">
      <c r="A432" s="1">
        <v>3.5</v>
      </c>
      <c r="B432" s="3" t="s">
        <v>47</v>
      </c>
      <c r="C432" s="13">
        <f>+C433+C436+C438+C440+C434+C435+C437+C439</f>
        <v>174441.47999999998</v>
      </c>
      <c r="D432" s="13">
        <f t="shared" ref="D432:H432" si="311">+D433+D436+D438+D440+D434+D435+D437+D439</f>
        <v>0</v>
      </c>
      <c r="E432" s="13">
        <f t="shared" si="311"/>
        <v>174441.47999999998</v>
      </c>
      <c r="F432" s="13">
        <f>+F433+F436+F438+F440+F434+F435+F437+F439</f>
        <v>41990.94</v>
      </c>
      <c r="G432" s="13">
        <f t="shared" si="311"/>
        <v>41990.94</v>
      </c>
      <c r="H432" s="13">
        <f t="shared" si="311"/>
        <v>132450.53999999998</v>
      </c>
      <c r="I432" s="28"/>
      <c r="J432" s="36"/>
    </row>
    <row r="433" spans="1:10" x14ac:dyDescent="0.25">
      <c r="A433" s="10" t="s">
        <v>169</v>
      </c>
      <c r="B433" s="2" t="s">
        <v>174</v>
      </c>
      <c r="C433" s="7">
        <v>133882.01999999999</v>
      </c>
      <c r="D433" s="7">
        <v>0</v>
      </c>
      <c r="E433" s="7">
        <f t="shared" ref="E433:E440" si="312">+C433+D433</f>
        <v>133882.01999999999</v>
      </c>
      <c r="F433" s="7">
        <v>41990.94</v>
      </c>
      <c r="G433" s="7">
        <f t="shared" ref="G433:G440" si="313">+F433</f>
        <v>41990.94</v>
      </c>
      <c r="H433" s="7">
        <f t="shared" ref="H433:H440" si="314">+E433-F433</f>
        <v>91891.079999999987</v>
      </c>
      <c r="I433" s="28"/>
      <c r="J433" s="36"/>
    </row>
    <row r="434" spans="1:10" x14ac:dyDescent="0.25">
      <c r="A434" s="10" t="s">
        <v>264</v>
      </c>
      <c r="B434" s="2" t="s">
        <v>308</v>
      </c>
      <c r="C434" s="7">
        <v>0</v>
      </c>
      <c r="D434" s="7">
        <v>0</v>
      </c>
      <c r="E434" s="7">
        <f t="shared" si="312"/>
        <v>0</v>
      </c>
      <c r="F434" s="7">
        <v>0</v>
      </c>
      <c r="G434" s="7">
        <f t="shared" si="313"/>
        <v>0</v>
      </c>
      <c r="H434" s="7">
        <f t="shared" si="314"/>
        <v>0</v>
      </c>
      <c r="I434" s="28"/>
      <c r="J434" s="36"/>
    </row>
    <row r="435" spans="1:10" x14ac:dyDescent="0.25">
      <c r="A435" s="10" t="s">
        <v>307</v>
      </c>
      <c r="B435" s="2" t="s">
        <v>309</v>
      </c>
      <c r="C435" s="7">
        <v>0</v>
      </c>
      <c r="D435" s="7">
        <v>0</v>
      </c>
      <c r="E435" s="7">
        <f t="shared" si="312"/>
        <v>0</v>
      </c>
      <c r="F435" s="7">
        <v>0</v>
      </c>
      <c r="G435" s="7">
        <f t="shared" si="313"/>
        <v>0</v>
      </c>
      <c r="H435" s="7">
        <f t="shared" si="314"/>
        <v>0</v>
      </c>
      <c r="I435" s="28"/>
      <c r="J435" s="36"/>
    </row>
    <row r="436" spans="1:10" x14ac:dyDescent="0.25">
      <c r="A436" s="10" t="s">
        <v>170</v>
      </c>
      <c r="B436" s="2" t="s">
        <v>175</v>
      </c>
      <c r="C436" s="7">
        <v>40559.46</v>
      </c>
      <c r="D436" s="7">
        <v>0</v>
      </c>
      <c r="E436" s="7">
        <f t="shared" si="312"/>
        <v>40559.46</v>
      </c>
      <c r="F436" s="7">
        <v>0</v>
      </c>
      <c r="G436" s="7">
        <f t="shared" si="313"/>
        <v>0</v>
      </c>
      <c r="H436" s="7">
        <f t="shared" si="314"/>
        <v>40559.46</v>
      </c>
      <c r="I436" s="28"/>
      <c r="J436" s="36"/>
    </row>
    <row r="437" spans="1:10" x14ac:dyDescent="0.25">
      <c r="A437" s="10" t="s">
        <v>310</v>
      </c>
      <c r="B437" s="2" t="s">
        <v>311</v>
      </c>
      <c r="C437" s="7">
        <v>0</v>
      </c>
      <c r="D437" s="7">
        <v>0</v>
      </c>
      <c r="E437" s="7">
        <f t="shared" si="312"/>
        <v>0</v>
      </c>
      <c r="F437" s="7">
        <v>0</v>
      </c>
      <c r="G437" s="7">
        <f t="shared" si="313"/>
        <v>0</v>
      </c>
      <c r="H437" s="7">
        <f t="shared" si="314"/>
        <v>0</v>
      </c>
      <c r="I437" s="28"/>
      <c r="J437" s="36"/>
    </row>
    <row r="438" spans="1:10" x14ac:dyDescent="0.25">
      <c r="A438" s="10" t="s">
        <v>171</v>
      </c>
      <c r="B438" s="2" t="s">
        <v>176</v>
      </c>
      <c r="C438" s="7">
        <v>0</v>
      </c>
      <c r="D438" s="7">
        <v>0</v>
      </c>
      <c r="E438" s="7">
        <f t="shared" si="312"/>
        <v>0</v>
      </c>
      <c r="F438" s="7">
        <v>0</v>
      </c>
      <c r="G438" s="7">
        <f t="shared" si="313"/>
        <v>0</v>
      </c>
      <c r="H438" s="7">
        <f t="shared" si="314"/>
        <v>0</v>
      </c>
      <c r="I438" s="28"/>
      <c r="J438" s="36"/>
    </row>
    <row r="439" spans="1:10" x14ac:dyDescent="0.25">
      <c r="A439" s="10" t="s">
        <v>172</v>
      </c>
      <c r="B439" s="2" t="s">
        <v>177</v>
      </c>
      <c r="C439" s="7">
        <v>0</v>
      </c>
      <c r="D439" s="7">
        <v>0</v>
      </c>
      <c r="E439" s="7">
        <f t="shared" si="312"/>
        <v>0</v>
      </c>
      <c r="F439" s="7">
        <v>0</v>
      </c>
      <c r="G439" s="7">
        <f t="shared" si="313"/>
        <v>0</v>
      </c>
      <c r="H439" s="7">
        <f t="shared" si="314"/>
        <v>0</v>
      </c>
      <c r="I439" s="28"/>
      <c r="J439" s="36"/>
    </row>
    <row r="440" spans="1:10" x14ac:dyDescent="0.25">
      <c r="A440" s="10" t="s">
        <v>173</v>
      </c>
      <c r="B440" s="2" t="s">
        <v>178</v>
      </c>
      <c r="C440" s="7">
        <v>0</v>
      </c>
      <c r="D440" s="7">
        <v>0</v>
      </c>
      <c r="E440" s="7">
        <f t="shared" si="312"/>
        <v>0</v>
      </c>
      <c r="F440" s="7">
        <v>0</v>
      </c>
      <c r="G440" s="7">
        <f t="shared" si="313"/>
        <v>0</v>
      </c>
      <c r="H440" s="7">
        <f t="shared" si="314"/>
        <v>0</v>
      </c>
      <c r="I440" s="28"/>
      <c r="J440" s="36"/>
    </row>
    <row r="441" spans="1:10" s="3" customFormat="1" x14ac:dyDescent="0.25">
      <c r="A441" s="1">
        <v>3.6</v>
      </c>
      <c r="B441" s="3" t="s">
        <v>48</v>
      </c>
      <c r="C441" s="13">
        <f>+C442</f>
        <v>82630</v>
      </c>
      <c r="D441" s="13">
        <f>+D442</f>
        <v>0</v>
      </c>
      <c r="E441" s="13">
        <f>+E442</f>
        <v>82630</v>
      </c>
      <c r="F441" s="13">
        <f>+F442</f>
        <v>0</v>
      </c>
      <c r="G441" s="13">
        <f t="shared" ref="G441:H441" si="315">+G442</f>
        <v>0</v>
      </c>
      <c r="H441" s="13">
        <f t="shared" si="315"/>
        <v>82630</v>
      </c>
      <c r="I441" s="28"/>
      <c r="J441" s="36"/>
    </row>
    <row r="442" spans="1:10" x14ac:dyDescent="0.25">
      <c r="A442" s="10" t="s">
        <v>179</v>
      </c>
      <c r="B442" s="2" t="s">
        <v>180</v>
      </c>
      <c r="C442" s="7">
        <v>82630</v>
      </c>
      <c r="D442" s="7">
        <v>0</v>
      </c>
      <c r="E442" s="7">
        <f>+C442+D442</f>
        <v>82630</v>
      </c>
      <c r="F442" s="7">
        <v>0</v>
      </c>
      <c r="G442" s="7">
        <f>+F442</f>
        <v>0</v>
      </c>
      <c r="H442" s="7">
        <f>+E442-F442</f>
        <v>82630</v>
      </c>
      <c r="I442" s="28"/>
      <c r="J442" s="36"/>
    </row>
    <row r="443" spans="1:10" s="3" customFormat="1" x14ac:dyDescent="0.25">
      <c r="A443" s="1">
        <v>3.7</v>
      </c>
      <c r="B443" s="3" t="s">
        <v>24</v>
      </c>
      <c r="C443" s="13">
        <f>+C444+C445+C446+C447</f>
        <v>0</v>
      </c>
      <c r="D443" s="13">
        <f t="shared" ref="D443:H443" si="316">+D444+D445+D446+D447</f>
        <v>0</v>
      </c>
      <c r="E443" s="13">
        <f t="shared" si="316"/>
        <v>0</v>
      </c>
      <c r="F443" s="13">
        <f t="shared" si="316"/>
        <v>0</v>
      </c>
      <c r="G443" s="13">
        <f t="shared" si="316"/>
        <v>0</v>
      </c>
      <c r="H443" s="13">
        <f t="shared" si="316"/>
        <v>0</v>
      </c>
      <c r="I443" s="28"/>
      <c r="J443" s="36"/>
    </row>
    <row r="444" spans="1:10" x14ac:dyDescent="0.25">
      <c r="A444" s="10" t="s">
        <v>181</v>
      </c>
      <c r="B444" s="2" t="s">
        <v>184</v>
      </c>
      <c r="C444" s="7">
        <v>0</v>
      </c>
      <c r="D444" s="7">
        <v>0</v>
      </c>
      <c r="E444" s="7">
        <f t="shared" ref="E444:E447" si="317">+C444+D444</f>
        <v>0</v>
      </c>
      <c r="F444" s="7">
        <v>0</v>
      </c>
      <c r="G444" s="7">
        <f t="shared" ref="G444:G447" si="318">+F444</f>
        <v>0</v>
      </c>
      <c r="H444" s="7">
        <f t="shared" ref="H444:H447" si="319">+E444-F444</f>
        <v>0</v>
      </c>
      <c r="I444" s="28"/>
      <c r="J444" s="36"/>
    </row>
    <row r="445" spans="1:10" x14ac:dyDescent="0.25">
      <c r="A445" s="10" t="s">
        <v>182</v>
      </c>
      <c r="B445" s="2" t="s">
        <v>312</v>
      </c>
      <c r="C445" s="7">
        <v>0</v>
      </c>
      <c r="D445" s="7">
        <v>0</v>
      </c>
      <c r="E445" s="7">
        <f t="shared" si="317"/>
        <v>0</v>
      </c>
      <c r="F445" s="7">
        <v>0</v>
      </c>
      <c r="G445" s="7">
        <f t="shared" si="318"/>
        <v>0</v>
      </c>
      <c r="H445" s="7">
        <f t="shared" si="319"/>
        <v>0</v>
      </c>
      <c r="I445" s="28"/>
      <c r="J445" s="36"/>
    </row>
    <row r="446" spans="1:10" x14ac:dyDescent="0.25">
      <c r="A446" s="10" t="s">
        <v>313</v>
      </c>
      <c r="B446" s="2" t="s">
        <v>314</v>
      </c>
      <c r="C446" s="7">
        <v>0</v>
      </c>
      <c r="D446" s="7">
        <v>0</v>
      </c>
      <c r="E446" s="7">
        <f t="shared" si="317"/>
        <v>0</v>
      </c>
      <c r="F446" s="7">
        <v>0</v>
      </c>
      <c r="G446" s="7">
        <f t="shared" si="318"/>
        <v>0</v>
      </c>
      <c r="H446" s="7">
        <f t="shared" si="319"/>
        <v>0</v>
      </c>
      <c r="I446" s="28"/>
      <c r="J446" s="36"/>
    </row>
    <row r="447" spans="1:10" x14ac:dyDescent="0.25">
      <c r="A447" s="10" t="s">
        <v>183</v>
      </c>
      <c r="B447" s="2" t="s">
        <v>186</v>
      </c>
      <c r="C447" s="7">
        <v>0</v>
      </c>
      <c r="D447" s="7">
        <v>0</v>
      </c>
      <c r="E447" s="7">
        <f t="shared" si="317"/>
        <v>0</v>
      </c>
      <c r="F447" s="7">
        <v>0</v>
      </c>
      <c r="G447" s="7">
        <f t="shared" si="318"/>
        <v>0</v>
      </c>
      <c r="H447" s="7">
        <f t="shared" si="319"/>
        <v>0</v>
      </c>
      <c r="I447" s="28"/>
      <c r="J447" s="36"/>
    </row>
    <row r="448" spans="1:10" s="3" customFormat="1" x14ac:dyDescent="0.25">
      <c r="A448" s="1">
        <v>3.8</v>
      </c>
      <c r="B448" s="3" t="s">
        <v>25</v>
      </c>
      <c r="C448" s="13">
        <f>+C449+C450+C451</f>
        <v>0</v>
      </c>
      <c r="D448" s="13">
        <f>+D449+D450+D451</f>
        <v>0</v>
      </c>
      <c r="E448" s="13">
        <f>+E449+E450+E451</f>
        <v>0</v>
      </c>
      <c r="F448" s="13">
        <f>+F449+F450+F451</f>
        <v>0</v>
      </c>
      <c r="G448" s="13">
        <f t="shared" ref="G448:H448" si="320">+G449+G450+G451</f>
        <v>0</v>
      </c>
      <c r="H448" s="13">
        <f t="shared" si="320"/>
        <v>0</v>
      </c>
      <c r="I448" s="28"/>
      <c r="J448" s="36"/>
    </row>
    <row r="449" spans="1:10" x14ac:dyDescent="0.25">
      <c r="A449" s="10" t="s">
        <v>187</v>
      </c>
      <c r="B449" s="2" t="s">
        <v>190</v>
      </c>
      <c r="C449" s="7">
        <v>0</v>
      </c>
      <c r="D449" s="7">
        <v>0</v>
      </c>
      <c r="E449" s="7">
        <f t="shared" ref="E449:E451" si="321">+C449+D449</f>
        <v>0</v>
      </c>
      <c r="F449" s="7">
        <v>0</v>
      </c>
      <c r="G449" s="7">
        <f t="shared" ref="G449:G451" si="322">+F449</f>
        <v>0</v>
      </c>
      <c r="H449" s="7">
        <f t="shared" ref="H449:H451" si="323">+E449-F449</f>
        <v>0</v>
      </c>
      <c r="I449" s="28"/>
      <c r="J449" s="36"/>
    </row>
    <row r="450" spans="1:10" x14ac:dyDescent="0.25">
      <c r="A450" s="10" t="s">
        <v>188</v>
      </c>
      <c r="B450" s="2" t="s">
        <v>191</v>
      </c>
      <c r="C450" s="7">
        <v>0</v>
      </c>
      <c r="D450" s="7">
        <v>0</v>
      </c>
      <c r="E450" s="7">
        <f t="shared" si="321"/>
        <v>0</v>
      </c>
      <c r="F450" s="7">
        <v>0</v>
      </c>
      <c r="G450" s="7">
        <f t="shared" si="322"/>
        <v>0</v>
      </c>
      <c r="H450" s="7">
        <f t="shared" si="323"/>
        <v>0</v>
      </c>
      <c r="I450" s="28"/>
      <c r="J450" s="36"/>
    </row>
    <row r="451" spans="1:10" x14ac:dyDescent="0.25">
      <c r="A451" s="10" t="s">
        <v>189</v>
      </c>
      <c r="B451" s="2" t="s">
        <v>192</v>
      </c>
      <c r="C451" s="7">
        <v>0</v>
      </c>
      <c r="D451" s="7">
        <v>0</v>
      </c>
      <c r="E451" s="7">
        <f t="shared" si="321"/>
        <v>0</v>
      </c>
      <c r="F451" s="7">
        <v>0</v>
      </c>
      <c r="G451" s="7">
        <f t="shared" si="322"/>
        <v>0</v>
      </c>
      <c r="H451" s="7">
        <f t="shared" si="323"/>
        <v>0</v>
      </c>
      <c r="I451" s="28"/>
      <c r="J451" s="36"/>
    </row>
    <row r="452" spans="1:10" s="3" customFormat="1" x14ac:dyDescent="0.25">
      <c r="A452" s="1">
        <v>3.9</v>
      </c>
      <c r="B452" s="3" t="s">
        <v>26</v>
      </c>
      <c r="C452" s="13">
        <f t="shared" ref="C452:H452" si="324">+C453+C454+C455+C456+C1631+C457</f>
        <v>72659.53</v>
      </c>
      <c r="D452" s="13">
        <f t="shared" si="324"/>
        <v>0</v>
      </c>
      <c r="E452" s="13">
        <f t="shared" si="324"/>
        <v>72659.53</v>
      </c>
      <c r="F452" s="13">
        <f t="shared" si="324"/>
        <v>40290.25</v>
      </c>
      <c r="G452" s="13">
        <f t="shared" si="324"/>
        <v>40290.25</v>
      </c>
      <c r="H452" s="13">
        <f t="shared" si="324"/>
        <v>32369.279999999999</v>
      </c>
      <c r="I452" s="28"/>
      <c r="J452" s="36"/>
    </row>
    <row r="453" spans="1:10" x14ac:dyDescent="0.25">
      <c r="A453" s="10" t="s">
        <v>193</v>
      </c>
      <c r="B453" s="2" t="s">
        <v>198</v>
      </c>
      <c r="C453" s="7">
        <v>0</v>
      </c>
      <c r="D453" s="7">
        <v>0</v>
      </c>
      <c r="E453" s="7">
        <f t="shared" ref="E453:E456" si="325">+C453+D453</f>
        <v>0</v>
      </c>
      <c r="F453" s="7">
        <v>0</v>
      </c>
      <c r="G453" s="7">
        <f t="shared" ref="G453:G456" si="326">+F453</f>
        <v>0</v>
      </c>
      <c r="H453" s="7">
        <f t="shared" ref="H453:H456" si="327">+E453-F453</f>
        <v>0</v>
      </c>
      <c r="I453" s="28"/>
      <c r="J453" s="36"/>
    </row>
    <row r="454" spans="1:10" x14ac:dyDescent="0.25">
      <c r="A454" s="10" t="s">
        <v>194</v>
      </c>
      <c r="B454" s="2" t="s">
        <v>199</v>
      </c>
      <c r="C454" s="7">
        <v>0</v>
      </c>
      <c r="D454" s="7">
        <v>0</v>
      </c>
      <c r="E454" s="7">
        <f t="shared" si="325"/>
        <v>0</v>
      </c>
      <c r="F454" s="7">
        <v>0</v>
      </c>
      <c r="G454" s="7">
        <f t="shared" si="326"/>
        <v>0</v>
      </c>
      <c r="H454" s="7">
        <f t="shared" si="327"/>
        <v>0</v>
      </c>
      <c r="I454" s="28"/>
      <c r="J454" s="36"/>
    </row>
    <row r="455" spans="1:10" x14ac:dyDescent="0.25">
      <c r="A455" s="10" t="s">
        <v>195</v>
      </c>
      <c r="B455" s="2" t="s">
        <v>200</v>
      </c>
      <c r="C455" s="7">
        <v>0</v>
      </c>
      <c r="D455" s="7">
        <v>0</v>
      </c>
      <c r="E455" s="7">
        <f t="shared" si="325"/>
        <v>0</v>
      </c>
      <c r="F455" s="7">
        <v>0</v>
      </c>
      <c r="G455" s="7">
        <f t="shared" si="326"/>
        <v>0</v>
      </c>
      <c r="H455" s="7">
        <f t="shared" si="327"/>
        <v>0</v>
      </c>
      <c r="I455" s="28"/>
      <c r="J455" s="36"/>
    </row>
    <row r="456" spans="1:10" x14ac:dyDescent="0.25">
      <c r="A456" s="10" t="s">
        <v>196</v>
      </c>
      <c r="B456" s="2" t="s">
        <v>201</v>
      </c>
      <c r="C456" s="7">
        <v>0</v>
      </c>
      <c r="D456" s="7">
        <v>0</v>
      </c>
      <c r="E456" s="7">
        <f t="shared" si="325"/>
        <v>0</v>
      </c>
      <c r="F456" s="7">
        <v>0</v>
      </c>
      <c r="G456" s="7">
        <f t="shared" si="326"/>
        <v>0</v>
      </c>
      <c r="H456" s="7">
        <f t="shared" si="327"/>
        <v>0</v>
      </c>
      <c r="I456" s="28"/>
      <c r="J456" s="36"/>
    </row>
    <row r="457" spans="1:10" x14ac:dyDescent="0.25">
      <c r="A457" s="10" t="s">
        <v>197</v>
      </c>
      <c r="B457" s="2" t="s">
        <v>26</v>
      </c>
      <c r="C457" s="7">
        <v>72659.53</v>
      </c>
      <c r="D457" s="7">
        <v>0</v>
      </c>
      <c r="E457" s="7">
        <f>+C457+D457</f>
        <v>72659.53</v>
      </c>
      <c r="F457" s="7">
        <v>40290.25</v>
      </c>
      <c r="G457" s="7">
        <f>+F457</f>
        <v>40290.25</v>
      </c>
      <c r="H457" s="7">
        <f>+E457-F457</f>
        <v>32369.279999999999</v>
      </c>
      <c r="I457" s="28"/>
      <c r="J457" s="36"/>
    </row>
    <row r="458" spans="1:10" ht="15.75" customHeight="1" x14ac:dyDescent="0.25">
      <c r="A458" s="1"/>
      <c r="B458" s="3"/>
      <c r="C458" s="20"/>
      <c r="D458" s="21"/>
      <c r="E458" s="21"/>
      <c r="F458" s="21"/>
      <c r="G458" s="21"/>
      <c r="H458" s="21"/>
    </row>
    <row r="459" spans="1:10" s="17" customFormat="1" ht="29.25" customHeight="1" x14ac:dyDescent="0.25">
      <c r="A459" s="40" t="s">
        <v>59</v>
      </c>
      <c r="B459" s="40"/>
      <c r="C459" s="16">
        <f>+C460+C465+C471</f>
        <v>176481</v>
      </c>
      <c r="D459" s="16">
        <f t="shared" ref="D459:H459" si="328">+D460+D465+D471</f>
        <v>0</v>
      </c>
      <c r="E459" s="16">
        <f t="shared" si="328"/>
        <v>176481</v>
      </c>
      <c r="F459" s="16">
        <f t="shared" si="328"/>
        <v>118895.67</v>
      </c>
      <c r="G459" s="16">
        <f t="shared" si="328"/>
        <v>118895.67</v>
      </c>
      <c r="H459" s="16">
        <f t="shared" si="328"/>
        <v>57585.33</v>
      </c>
      <c r="J459" s="18"/>
    </row>
    <row r="460" spans="1:10" s="3" customFormat="1" x14ac:dyDescent="0.25">
      <c r="A460" s="5">
        <v>2</v>
      </c>
      <c r="B460" s="4" t="s">
        <v>17</v>
      </c>
      <c r="C460" s="6">
        <f>+C461</f>
        <v>176481</v>
      </c>
      <c r="D460" s="6">
        <f t="shared" ref="D460:H460" si="329">+D461</f>
        <v>0</v>
      </c>
      <c r="E460" s="6">
        <f t="shared" si="329"/>
        <v>176481</v>
      </c>
      <c r="F460" s="6">
        <f t="shared" si="329"/>
        <v>118895.67</v>
      </c>
      <c r="G460" s="6">
        <f t="shared" si="329"/>
        <v>118895.67</v>
      </c>
      <c r="H460" s="6">
        <f t="shared" si="329"/>
        <v>57585.33</v>
      </c>
    </row>
    <row r="461" spans="1:10" s="3" customFormat="1" x14ac:dyDescent="0.25">
      <c r="A461" s="22">
        <v>2.1</v>
      </c>
      <c r="B461" s="3" t="s">
        <v>63</v>
      </c>
      <c r="C461" s="13">
        <f>+C462+C463+C464</f>
        <v>176481</v>
      </c>
      <c r="D461" s="13">
        <f t="shared" ref="D461:H461" si="330">+D462+D463+D464</f>
        <v>0</v>
      </c>
      <c r="E461" s="13">
        <f t="shared" si="330"/>
        <v>176481</v>
      </c>
      <c r="F461" s="13">
        <f t="shared" si="330"/>
        <v>118895.67</v>
      </c>
      <c r="G461" s="13">
        <f t="shared" si="330"/>
        <v>118895.67</v>
      </c>
      <c r="H461" s="13">
        <f t="shared" si="330"/>
        <v>57585.33</v>
      </c>
    </row>
    <row r="462" spans="1:10" x14ac:dyDescent="0.25">
      <c r="A462" s="10" t="s">
        <v>92</v>
      </c>
      <c r="B462" s="2" t="s">
        <v>98</v>
      </c>
      <c r="C462" s="7">
        <v>104264.62</v>
      </c>
      <c r="D462" s="7">
        <v>0</v>
      </c>
      <c r="E462" s="7">
        <f t="shared" ref="E462:E464" si="331">+C462+D462</f>
        <v>104264.62</v>
      </c>
      <c r="F462" s="7">
        <v>64925.67</v>
      </c>
      <c r="G462" s="7">
        <f t="shared" ref="G462:G464" si="332">+F462</f>
        <v>64925.67</v>
      </c>
      <c r="H462" s="7">
        <f t="shared" ref="H462:H464" si="333">+E462-F462</f>
        <v>39338.949999999997</v>
      </c>
    </row>
    <row r="463" spans="1:10" x14ac:dyDescent="0.25">
      <c r="A463" s="10" t="s">
        <v>93</v>
      </c>
      <c r="B463" s="2" t="s">
        <v>360</v>
      </c>
      <c r="C463" s="7">
        <v>0</v>
      </c>
      <c r="D463" s="7">
        <v>0</v>
      </c>
      <c r="E463" s="7">
        <f t="shared" si="331"/>
        <v>0</v>
      </c>
      <c r="F463" s="7">
        <v>0</v>
      </c>
      <c r="G463" s="7">
        <f t="shared" si="332"/>
        <v>0</v>
      </c>
      <c r="H463" s="7">
        <f t="shared" si="333"/>
        <v>0</v>
      </c>
    </row>
    <row r="464" spans="1:10" x14ac:dyDescent="0.25">
      <c r="A464" s="10" t="s">
        <v>94</v>
      </c>
      <c r="B464" s="2" t="s">
        <v>393</v>
      </c>
      <c r="C464" s="7">
        <v>72216.38</v>
      </c>
      <c r="D464" s="7">
        <v>0</v>
      </c>
      <c r="E464" s="7">
        <f t="shared" si="331"/>
        <v>72216.38</v>
      </c>
      <c r="F464" s="7">
        <v>53970</v>
      </c>
      <c r="G464" s="7">
        <f t="shared" si="332"/>
        <v>53970</v>
      </c>
      <c r="H464" s="7">
        <f t="shared" si="333"/>
        <v>18246.380000000005</v>
      </c>
    </row>
    <row r="465" spans="1:10" s="3" customFormat="1" x14ac:dyDescent="0.25">
      <c r="A465" s="5">
        <v>3</v>
      </c>
      <c r="B465" s="4" t="s">
        <v>21</v>
      </c>
      <c r="C465" s="6">
        <f>+C466+C468</f>
        <v>0</v>
      </c>
      <c r="D465" s="6">
        <f t="shared" ref="D465:H465" si="334">+D466+D468</f>
        <v>0</v>
      </c>
      <c r="E465" s="6">
        <f t="shared" si="334"/>
        <v>0</v>
      </c>
      <c r="F465" s="6">
        <f t="shared" si="334"/>
        <v>0</v>
      </c>
      <c r="G465" s="6">
        <f t="shared" si="334"/>
        <v>0</v>
      </c>
      <c r="H465" s="6">
        <f t="shared" si="334"/>
        <v>0</v>
      </c>
    </row>
    <row r="466" spans="1:10" s="3" customFormat="1" x14ac:dyDescent="0.25">
      <c r="A466" s="5" t="s">
        <v>361</v>
      </c>
      <c r="B466" s="4" t="s">
        <v>45</v>
      </c>
      <c r="C466" s="6">
        <f>+C467</f>
        <v>0</v>
      </c>
      <c r="D466" s="6">
        <f t="shared" ref="D466:H466" si="335">+D467</f>
        <v>0</v>
      </c>
      <c r="E466" s="6">
        <f t="shared" si="335"/>
        <v>0</v>
      </c>
      <c r="F466" s="6">
        <f t="shared" si="335"/>
        <v>0</v>
      </c>
      <c r="G466" s="6">
        <f t="shared" si="335"/>
        <v>0</v>
      </c>
      <c r="H466" s="6">
        <f t="shared" si="335"/>
        <v>0</v>
      </c>
    </row>
    <row r="467" spans="1:10" x14ac:dyDescent="0.25">
      <c r="A467" s="10" t="s">
        <v>151</v>
      </c>
      <c r="B467" s="30" t="s">
        <v>158</v>
      </c>
      <c r="C467" s="7">
        <v>0</v>
      </c>
      <c r="D467" s="7">
        <v>0</v>
      </c>
      <c r="E467" s="7">
        <f t="shared" ref="E467" si="336">+C467+D467</f>
        <v>0</v>
      </c>
      <c r="F467" s="7">
        <v>0</v>
      </c>
      <c r="G467" s="7">
        <f t="shared" ref="G467" si="337">+F467</f>
        <v>0</v>
      </c>
      <c r="H467" s="7">
        <f t="shared" ref="H467" si="338">+E467-F467</f>
        <v>0</v>
      </c>
    </row>
    <row r="468" spans="1:10" s="3" customFormat="1" x14ac:dyDescent="0.25">
      <c r="A468" s="1">
        <v>3.8</v>
      </c>
      <c r="B468" s="3" t="s">
        <v>25</v>
      </c>
      <c r="C468" s="13">
        <f>+C469+C470</f>
        <v>0</v>
      </c>
      <c r="D468" s="13">
        <f t="shared" ref="D468:H468" si="339">+D469+D470</f>
        <v>0</v>
      </c>
      <c r="E468" s="13">
        <f t="shared" si="339"/>
        <v>0</v>
      </c>
      <c r="F468" s="13">
        <f t="shared" si="339"/>
        <v>0</v>
      </c>
      <c r="G468" s="13">
        <f t="shared" si="339"/>
        <v>0</v>
      </c>
      <c r="H468" s="13">
        <f t="shared" si="339"/>
        <v>0</v>
      </c>
    </row>
    <row r="469" spans="1:10" x14ac:dyDescent="0.25">
      <c r="A469" s="10" t="s">
        <v>187</v>
      </c>
      <c r="B469" s="2" t="s">
        <v>190</v>
      </c>
      <c r="C469" s="7">
        <v>0</v>
      </c>
      <c r="D469" s="7">
        <v>0</v>
      </c>
      <c r="E469" s="7">
        <f t="shared" ref="E469" si="340">+C469+D469</f>
        <v>0</v>
      </c>
      <c r="F469" s="7">
        <v>0</v>
      </c>
      <c r="G469" s="7">
        <f t="shared" ref="G469" si="341">+F469</f>
        <v>0</v>
      </c>
      <c r="H469" s="7">
        <f t="shared" ref="H469" si="342">+E469-F469</f>
        <v>0</v>
      </c>
    </row>
    <row r="470" spans="1:10" x14ac:dyDescent="0.25">
      <c r="A470" s="10" t="s">
        <v>188</v>
      </c>
      <c r="B470" s="2" t="s">
        <v>278</v>
      </c>
      <c r="C470" s="7">
        <v>0</v>
      </c>
      <c r="D470" s="7">
        <v>0</v>
      </c>
      <c r="E470" s="7">
        <f t="shared" ref="E470" si="343">+C470+D470</f>
        <v>0</v>
      </c>
      <c r="F470" s="7">
        <v>0</v>
      </c>
      <c r="G470" s="7">
        <f t="shared" ref="G470" si="344">+F470</f>
        <v>0</v>
      </c>
      <c r="H470" s="7">
        <f t="shared" ref="H470" si="345">+E470-F470</f>
        <v>0</v>
      </c>
    </row>
    <row r="471" spans="1:10" s="3" customFormat="1" x14ac:dyDescent="0.25">
      <c r="A471" s="5">
        <v>5</v>
      </c>
      <c r="B471" s="4" t="s">
        <v>30</v>
      </c>
      <c r="C471" s="6">
        <f>+C472+C475</f>
        <v>0</v>
      </c>
      <c r="D471" s="6">
        <f t="shared" ref="D471:H471" si="346">+D472+D475</f>
        <v>0</v>
      </c>
      <c r="E471" s="6">
        <f t="shared" si="346"/>
        <v>0</v>
      </c>
      <c r="F471" s="6">
        <f t="shared" si="346"/>
        <v>0</v>
      </c>
      <c r="G471" s="6">
        <f t="shared" si="346"/>
        <v>0</v>
      </c>
      <c r="H471" s="6">
        <f t="shared" si="346"/>
        <v>0</v>
      </c>
    </row>
    <row r="472" spans="1:10" s="3" customFormat="1" x14ac:dyDescent="0.25">
      <c r="A472" s="1">
        <v>5.0999999999999996</v>
      </c>
      <c r="B472" s="3" t="s">
        <v>31</v>
      </c>
      <c r="C472" s="13">
        <f>+C473+C474</f>
        <v>0</v>
      </c>
      <c r="D472" s="13">
        <f t="shared" ref="D472:H472" si="347">+D473+D474</f>
        <v>0</v>
      </c>
      <c r="E472" s="13">
        <f t="shared" si="347"/>
        <v>0</v>
      </c>
      <c r="F472" s="13">
        <f t="shared" si="347"/>
        <v>0</v>
      </c>
      <c r="G472" s="13">
        <f t="shared" si="347"/>
        <v>0</v>
      </c>
      <c r="H472" s="13">
        <f t="shared" si="347"/>
        <v>0</v>
      </c>
    </row>
    <row r="473" spans="1:10" x14ac:dyDescent="0.25">
      <c r="A473" s="10" t="s">
        <v>227</v>
      </c>
      <c r="B473" s="2" t="s">
        <v>230</v>
      </c>
      <c r="C473" s="7">
        <v>0</v>
      </c>
      <c r="D473" s="7">
        <v>0</v>
      </c>
      <c r="E473" s="7">
        <f t="shared" ref="E473:E474" si="348">+C473+D473</f>
        <v>0</v>
      </c>
      <c r="F473" s="7">
        <v>0</v>
      </c>
      <c r="G473" s="7">
        <f t="shared" ref="G473:G474" si="349">+F473</f>
        <v>0</v>
      </c>
      <c r="H473" s="7">
        <f t="shared" ref="H473:H474" si="350">+E473-F473</f>
        <v>0</v>
      </c>
    </row>
    <row r="474" spans="1:10" x14ac:dyDescent="0.25">
      <c r="A474" s="10" t="s">
        <v>228</v>
      </c>
      <c r="B474" s="2" t="s">
        <v>231</v>
      </c>
      <c r="C474" s="7">
        <v>0</v>
      </c>
      <c r="D474" s="7">
        <v>0</v>
      </c>
      <c r="E474" s="7">
        <f t="shared" si="348"/>
        <v>0</v>
      </c>
      <c r="F474" s="7">
        <v>0</v>
      </c>
      <c r="G474" s="7">
        <f t="shared" si="349"/>
        <v>0</v>
      </c>
      <c r="H474" s="7">
        <f t="shared" si="350"/>
        <v>0</v>
      </c>
    </row>
    <row r="475" spans="1:10" s="3" customFormat="1" x14ac:dyDescent="0.25">
      <c r="A475" s="1">
        <v>5.2</v>
      </c>
      <c r="B475" s="3" t="s">
        <v>52</v>
      </c>
      <c r="C475" s="13">
        <f>+C476</f>
        <v>0</v>
      </c>
      <c r="D475" s="13">
        <f t="shared" ref="D475:H475" si="351">+D476</f>
        <v>0</v>
      </c>
      <c r="E475" s="13">
        <f t="shared" si="351"/>
        <v>0</v>
      </c>
      <c r="F475" s="13">
        <f t="shared" si="351"/>
        <v>0</v>
      </c>
      <c r="G475" s="13">
        <f t="shared" si="351"/>
        <v>0</v>
      </c>
      <c r="H475" s="13">
        <f t="shared" si="351"/>
        <v>0</v>
      </c>
    </row>
    <row r="476" spans="1:10" x14ac:dyDescent="0.25">
      <c r="A476" s="10" t="s">
        <v>232</v>
      </c>
      <c r="B476" s="2" t="s">
        <v>235</v>
      </c>
      <c r="C476" s="7">
        <v>0</v>
      </c>
      <c r="D476" s="7">
        <v>0</v>
      </c>
      <c r="E476" s="7">
        <f>+C476+D476</f>
        <v>0</v>
      </c>
      <c r="F476" s="7">
        <v>0</v>
      </c>
      <c r="G476" s="7">
        <f t="shared" ref="G476" si="352">+F476</f>
        <v>0</v>
      </c>
      <c r="H476" s="7">
        <f t="shared" ref="H476" si="353">+E476-F476</f>
        <v>0</v>
      </c>
    </row>
    <row r="477" spans="1:10" x14ac:dyDescent="0.25">
      <c r="A477" s="1"/>
      <c r="B477" s="3"/>
      <c r="C477" s="20"/>
      <c r="D477" s="21"/>
      <c r="E477" s="21"/>
      <c r="F477" s="21"/>
      <c r="G477" s="21"/>
      <c r="H477" s="21"/>
    </row>
    <row r="478" spans="1:10" s="17" customFormat="1" ht="15.75" x14ac:dyDescent="0.25">
      <c r="A478" s="14" t="s">
        <v>60</v>
      </c>
      <c r="B478" s="15"/>
      <c r="C478" s="16">
        <f t="shared" ref="C478:H478" si="354">+C479+C499+C525+C553+C558</f>
        <v>5430311</v>
      </c>
      <c r="D478" s="16">
        <f t="shared" si="354"/>
        <v>0</v>
      </c>
      <c r="E478" s="16">
        <f t="shared" si="354"/>
        <v>5430311</v>
      </c>
      <c r="F478" s="16">
        <f t="shared" si="354"/>
        <v>3571081.26</v>
      </c>
      <c r="G478" s="16">
        <f t="shared" si="354"/>
        <v>3571081.26</v>
      </c>
      <c r="H478" s="16">
        <f t="shared" si="354"/>
        <v>1859229.7400000002</v>
      </c>
      <c r="J478" s="18"/>
    </row>
    <row r="479" spans="1:10" x14ac:dyDescent="0.25">
      <c r="A479" s="5">
        <v>1</v>
      </c>
      <c r="B479" s="4" t="s">
        <v>12</v>
      </c>
      <c r="C479" s="6">
        <f>+C480+C483+C486+C494+C497+C492</f>
        <v>334117</v>
      </c>
      <c r="D479" s="6">
        <f t="shared" ref="D479:H479" si="355">+D480+D483+D486+D494+D497+D492</f>
        <v>0</v>
      </c>
      <c r="E479" s="6">
        <f t="shared" si="355"/>
        <v>334117</v>
      </c>
      <c r="F479" s="6">
        <f t="shared" si="355"/>
        <v>0</v>
      </c>
      <c r="G479" s="6">
        <f t="shared" si="355"/>
        <v>0</v>
      </c>
      <c r="H479" s="6">
        <f t="shared" si="355"/>
        <v>334117</v>
      </c>
    </row>
    <row r="480" spans="1:10" s="3" customFormat="1" x14ac:dyDescent="0.25">
      <c r="A480" s="1">
        <v>1.1000000000000001</v>
      </c>
      <c r="B480" s="3" t="s">
        <v>39</v>
      </c>
      <c r="C480" s="13">
        <f>+C482+C481</f>
        <v>0</v>
      </c>
      <c r="D480" s="13">
        <f t="shared" ref="D480:H480" si="356">+D482+D481</f>
        <v>0</v>
      </c>
      <c r="E480" s="13">
        <f t="shared" si="356"/>
        <v>0</v>
      </c>
      <c r="F480" s="13">
        <f t="shared" si="356"/>
        <v>0</v>
      </c>
      <c r="G480" s="13">
        <f t="shared" si="356"/>
        <v>0</v>
      </c>
      <c r="H480" s="13">
        <f t="shared" si="356"/>
        <v>0</v>
      </c>
    </row>
    <row r="481" spans="1:9" x14ac:dyDescent="0.25">
      <c r="A481" s="10" t="s">
        <v>67</v>
      </c>
      <c r="B481" s="2" t="s">
        <v>271</v>
      </c>
      <c r="C481" s="7">
        <v>0</v>
      </c>
      <c r="D481" s="7">
        <v>0</v>
      </c>
      <c r="E481" s="7">
        <f t="shared" ref="E481:E482" si="357">+C481+D481</f>
        <v>0</v>
      </c>
      <c r="F481" s="7">
        <v>0</v>
      </c>
      <c r="G481" s="7">
        <f t="shared" ref="G481:G482" si="358">+F481</f>
        <v>0</v>
      </c>
      <c r="H481" s="7">
        <f t="shared" ref="H481:H482" si="359">+E481-F481</f>
        <v>0</v>
      </c>
    </row>
    <row r="482" spans="1:9" x14ac:dyDescent="0.25">
      <c r="A482" s="10" t="s">
        <v>69</v>
      </c>
      <c r="B482" s="2" t="s">
        <v>70</v>
      </c>
      <c r="C482" s="7">
        <v>0</v>
      </c>
      <c r="D482" s="7">
        <v>0</v>
      </c>
      <c r="E482" s="7">
        <f t="shared" si="357"/>
        <v>0</v>
      </c>
      <c r="F482" s="7">
        <v>0</v>
      </c>
      <c r="G482" s="7">
        <f t="shared" si="358"/>
        <v>0</v>
      </c>
      <c r="H482" s="7">
        <f t="shared" si="359"/>
        <v>0</v>
      </c>
    </row>
    <row r="483" spans="1:9" s="3" customFormat="1" x14ac:dyDescent="0.25">
      <c r="A483" s="1">
        <v>1.2</v>
      </c>
      <c r="B483" s="3" t="s">
        <v>40</v>
      </c>
      <c r="C483" s="13">
        <f>+C485+C484</f>
        <v>0</v>
      </c>
      <c r="D483" s="13">
        <f t="shared" ref="D483:H483" si="360">+D485+D484</f>
        <v>0</v>
      </c>
      <c r="E483" s="13">
        <f t="shared" si="360"/>
        <v>0</v>
      </c>
      <c r="F483" s="13">
        <f t="shared" si="360"/>
        <v>0</v>
      </c>
      <c r="G483" s="13">
        <f t="shared" si="360"/>
        <v>0</v>
      </c>
      <c r="H483" s="13">
        <f t="shared" si="360"/>
        <v>0</v>
      </c>
    </row>
    <row r="484" spans="1:9" ht="14.25" customHeight="1" x14ac:dyDescent="0.25">
      <c r="A484" s="10" t="s">
        <v>71</v>
      </c>
      <c r="B484" s="30" t="s">
        <v>72</v>
      </c>
      <c r="C484" s="7">
        <v>0</v>
      </c>
      <c r="D484" s="7">
        <v>0</v>
      </c>
      <c r="E484" s="7">
        <f t="shared" ref="E484:E485" si="361">+C484+D484</f>
        <v>0</v>
      </c>
      <c r="F484" s="7">
        <v>0</v>
      </c>
      <c r="G484" s="7">
        <f t="shared" ref="G484:G485" si="362">+F484</f>
        <v>0</v>
      </c>
      <c r="H484" s="7">
        <f t="shared" ref="H484:H485" si="363">+E484-F484</f>
        <v>0</v>
      </c>
    </row>
    <row r="485" spans="1:9" ht="14.25" customHeight="1" x14ac:dyDescent="0.25">
      <c r="A485" s="10" t="s">
        <v>73</v>
      </c>
      <c r="B485" s="2" t="s">
        <v>74</v>
      </c>
      <c r="C485" s="7">
        <v>0</v>
      </c>
      <c r="D485" s="7">
        <v>0</v>
      </c>
      <c r="E485" s="7">
        <f t="shared" si="361"/>
        <v>0</v>
      </c>
      <c r="F485" s="7">
        <v>0</v>
      </c>
      <c r="G485" s="7">
        <f t="shared" si="362"/>
        <v>0</v>
      </c>
      <c r="H485" s="7">
        <f t="shared" si="363"/>
        <v>0</v>
      </c>
    </row>
    <row r="486" spans="1:9" s="3" customFormat="1" x14ac:dyDescent="0.25">
      <c r="A486" s="1">
        <v>1.3</v>
      </c>
      <c r="B486" s="3" t="s">
        <v>13</v>
      </c>
      <c r="C486" s="13">
        <f>+C487+C490+C491</f>
        <v>0</v>
      </c>
      <c r="D486" s="13">
        <f t="shared" ref="D486:H486" si="364">+D487+D490+D491</f>
        <v>0</v>
      </c>
      <c r="E486" s="13">
        <f>+E487+E490+E491</f>
        <v>0</v>
      </c>
      <c r="F486" s="13">
        <f t="shared" si="364"/>
        <v>0</v>
      </c>
      <c r="G486" s="13">
        <f t="shared" si="364"/>
        <v>0</v>
      </c>
      <c r="H486" s="13">
        <f t="shared" si="364"/>
        <v>0</v>
      </c>
    </row>
    <row r="487" spans="1:9" x14ac:dyDescent="0.25">
      <c r="A487" s="10" t="s">
        <v>75</v>
      </c>
      <c r="B487" s="2" t="s">
        <v>76</v>
      </c>
      <c r="C487" s="7">
        <v>0</v>
      </c>
      <c r="D487" s="7">
        <v>0</v>
      </c>
      <c r="E487" s="7">
        <f t="shared" ref="E487:E491" si="365">+C487+D487</f>
        <v>0</v>
      </c>
      <c r="F487" s="7">
        <v>0</v>
      </c>
      <c r="G487" s="7">
        <f t="shared" ref="G487:G491" si="366">+F487</f>
        <v>0</v>
      </c>
      <c r="H487" s="7">
        <f t="shared" ref="H487:H491" si="367">+E487-F487</f>
        <v>0</v>
      </c>
    </row>
    <row r="488" spans="1:9" x14ac:dyDescent="0.25">
      <c r="A488" s="10" t="s">
        <v>79</v>
      </c>
      <c r="B488" s="2" t="s">
        <v>77</v>
      </c>
      <c r="C488" s="7">
        <v>0</v>
      </c>
      <c r="D488" s="7">
        <v>0</v>
      </c>
      <c r="E488" s="7">
        <f t="shared" si="365"/>
        <v>0</v>
      </c>
      <c r="F488" s="7">
        <v>0</v>
      </c>
      <c r="G488" s="7">
        <f t="shared" si="366"/>
        <v>0</v>
      </c>
      <c r="H488" s="7">
        <f t="shared" si="367"/>
        <v>0</v>
      </c>
    </row>
    <row r="489" spans="1:9" x14ac:dyDescent="0.25">
      <c r="A489" s="10" t="s">
        <v>80</v>
      </c>
      <c r="B489" s="2" t="s">
        <v>78</v>
      </c>
      <c r="C489" s="7">
        <v>0</v>
      </c>
      <c r="D489" s="7">
        <v>0</v>
      </c>
      <c r="E489" s="7">
        <f t="shared" si="365"/>
        <v>0</v>
      </c>
      <c r="F489" s="7">
        <v>0</v>
      </c>
      <c r="G489" s="7">
        <f t="shared" si="366"/>
        <v>0</v>
      </c>
      <c r="H489" s="7">
        <f t="shared" si="367"/>
        <v>0</v>
      </c>
    </row>
    <row r="490" spans="1:9" x14ac:dyDescent="0.25">
      <c r="A490" s="10" t="s">
        <v>81</v>
      </c>
      <c r="B490" s="30" t="s">
        <v>82</v>
      </c>
      <c r="C490" s="7">
        <v>0</v>
      </c>
      <c r="D490" s="7">
        <v>0</v>
      </c>
      <c r="E490" s="7">
        <f t="shared" si="365"/>
        <v>0</v>
      </c>
      <c r="F490" s="7">
        <v>0</v>
      </c>
      <c r="G490" s="7">
        <f t="shared" si="366"/>
        <v>0</v>
      </c>
      <c r="H490" s="7">
        <f t="shared" si="367"/>
        <v>0</v>
      </c>
    </row>
    <row r="491" spans="1:9" x14ac:dyDescent="0.25">
      <c r="A491" s="10" t="s">
        <v>83</v>
      </c>
      <c r="B491" s="30" t="s">
        <v>84</v>
      </c>
      <c r="C491" s="7">
        <v>0</v>
      </c>
      <c r="D491" s="7">
        <v>0</v>
      </c>
      <c r="E491" s="7">
        <f t="shared" si="365"/>
        <v>0</v>
      </c>
      <c r="F491" s="7">
        <v>0</v>
      </c>
      <c r="G491" s="7">
        <f t="shared" si="366"/>
        <v>0</v>
      </c>
      <c r="H491" s="7">
        <f t="shared" si="367"/>
        <v>0</v>
      </c>
    </row>
    <row r="492" spans="1:9" s="3" customFormat="1" x14ac:dyDescent="0.25">
      <c r="A492" s="1" t="s">
        <v>413</v>
      </c>
      <c r="B492" s="3" t="s">
        <v>416</v>
      </c>
      <c r="C492" s="13">
        <f>+C493</f>
        <v>0</v>
      </c>
      <c r="D492" s="13">
        <f t="shared" ref="D492:H492" si="368">+D493</f>
        <v>0</v>
      </c>
      <c r="E492" s="13">
        <f t="shared" si="368"/>
        <v>0</v>
      </c>
      <c r="F492" s="13">
        <f t="shared" si="368"/>
        <v>0</v>
      </c>
      <c r="G492" s="13">
        <f t="shared" si="368"/>
        <v>0</v>
      </c>
      <c r="H492" s="13">
        <f t="shared" si="368"/>
        <v>0</v>
      </c>
      <c r="I492" s="21"/>
    </row>
    <row r="493" spans="1:9" x14ac:dyDescent="0.25">
      <c r="A493" s="10" t="s">
        <v>414</v>
      </c>
      <c r="B493" s="2" t="s">
        <v>415</v>
      </c>
      <c r="C493" s="7">
        <v>0</v>
      </c>
      <c r="D493" s="7">
        <v>0</v>
      </c>
      <c r="E493" s="7">
        <f>+C493+D493</f>
        <v>0</v>
      </c>
      <c r="F493" s="7">
        <v>0</v>
      </c>
      <c r="G493" s="7">
        <f t="shared" ref="G493" si="369">+F493</f>
        <v>0</v>
      </c>
      <c r="H493" s="7">
        <f t="shared" ref="H493" si="370">+E493-F493</f>
        <v>0</v>
      </c>
      <c r="I493" s="21"/>
    </row>
    <row r="494" spans="1:9" s="3" customFormat="1" x14ac:dyDescent="0.25">
      <c r="A494" s="1" t="s">
        <v>362</v>
      </c>
      <c r="B494" s="3" t="s">
        <v>13</v>
      </c>
      <c r="C494" s="13">
        <f>+C495+C496</f>
        <v>334117</v>
      </c>
      <c r="D494" s="13">
        <f t="shared" ref="D494:H494" si="371">+D495+D496</f>
        <v>0</v>
      </c>
      <c r="E494" s="13">
        <f t="shared" si="371"/>
        <v>334117</v>
      </c>
      <c r="F494" s="13">
        <f t="shared" si="371"/>
        <v>0</v>
      </c>
      <c r="G494" s="13">
        <f t="shared" si="371"/>
        <v>0</v>
      </c>
      <c r="H494" s="13">
        <f t="shared" si="371"/>
        <v>334117</v>
      </c>
    </row>
    <row r="495" spans="1:9" x14ac:dyDescent="0.25">
      <c r="A495" s="10" t="s">
        <v>87</v>
      </c>
      <c r="B495" s="30" t="s">
        <v>88</v>
      </c>
      <c r="C495" s="7">
        <v>334117</v>
      </c>
      <c r="D495" s="7">
        <v>0</v>
      </c>
      <c r="E495" s="7">
        <f t="shared" ref="E495:E496" si="372">+C495+D495</f>
        <v>334117</v>
      </c>
      <c r="F495" s="7">
        <v>0</v>
      </c>
      <c r="G495" s="7">
        <f t="shared" ref="G495:G496" si="373">+F495</f>
        <v>0</v>
      </c>
      <c r="H495" s="7">
        <f t="shared" ref="H495:H496" si="374">+E495-F495</f>
        <v>334117</v>
      </c>
    </row>
    <row r="496" spans="1:9" x14ac:dyDescent="0.25">
      <c r="A496" s="10" t="s">
        <v>363</v>
      </c>
      <c r="B496" s="30" t="s">
        <v>364</v>
      </c>
      <c r="C496" s="7">
        <v>0</v>
      </c>
      <c r="D496" s="7">
        <v>0</v>
      </c>
      <c r="E496" s="7">
        <f t="shared" si="372"/>
        <v>0</v>
      </c>
      <c r="F496" s="7">
        <v>0</v>
      </c>
      <c r="G496" s="7">
        <f t="shared" si="373"/>
        <v>0</v>
      </c>
      <c r="H496" s="7">
        <f t="shared" si="374"/>
        <v>0</v>
      </c>
    </row>
    <row r="497" spans="1:8" s="3" customFormat="1" x14ac:dyDescent="0.25">
      <c r="A497" s="1" t="s">
        <v>365</v>
      </c>
      <c r="B497" s="30" t="s">
        <v>16</v>
      </c>
      <c r="C497" s="13">
        <f>+C498</f>
        <v>0</v>
      </c>
      <c r="D497" s="13">
        <f t="shared" ref="D497:H497" si="375">+D498</f>
        <v>0</v>
      </c>
      <c r="E497" s="13">
        <f t="shared" si="375"/>
        <v>0</v>
      </c>
      <c r="F497" s="13">
        <f t="shared" si="375"/>
        <v>0</v>
      </c>
      <c r="G497" s="13">
        <f t="shared" si="375"/>
        <v>0</v>
      </c>
      <c r="H497" s="13">
        <f t="shared" si="375"/>
        <v>0</v>
      </c>
    </row>
    <row r="498" spans="1:8" x14ac:dyDescent="0.25">
      <c r="A498" s="10" t="s">
        <v>90</v>
      </c>
      <c r="B498" s="30" t="s">
        <v>91</v>
      </c>
      <c r="C498" s="7">
        <v>0</v>
      </c>
      <c r="D498" s="7">
        <v>0</v>
      </c>
      <c r="E498" s="7">
        <f>+C498+D498</f>
        <v>0</v>
      </c>
      <c r="F498" s="7">
        <v>0</v>
      </c>
      <c r="G498" s="7">
        <f t="shared" ref="G498" si="376">+F498</f>
        <v>0</v>
      </c>
      <c r="H498" s="7">
        <f t="shared" ref="H498" si="377">+E498-F498</f>
        <v>0</v>
      </c>
    </row>
    <row r="499" spans="1:8" s="3" customFormat="1" x14ac:dyDescent="0.25">
      <c r="A499" s="5">
        <v>2</v>
      </c>
      <c r="B499" s="4" t="s">
        <v>17</v>
      </c>
      <c r="C499" s="6">
        <f>+C500+C506+C509+C513+C515+C518</f>
        <v>1870543.03</v>
      </c>
      <c r="D499" s="6">
        <f t="shared" ref="D499:H499" si="378">+D500+D506+D509+D513+D515+D518</f>
        <v>0</v>
      </c>
      <c r="E499" s="6">
        <f t="shared" si="378"/>
        <v>1870543.03</v>
      </c>
      <c r="F499" s="6">
        <f t="shared" si="378"/>
        <v>1907505.5999999999</v>
      </c>
      <c r="G499" s="6">
        <f t="shared" si="378"/>
        <v>1907505.5999999999</v>
      </c>
      <c r="H499" s="6">
        <f t="shared" si="378"/>
        <v>-36962.569999999876</v>
      </c>
    </row>
    <row r="500" spans="1:8" s="3" customFormat="1" x14ac:dyDescent="0.25">
      <c r="A500" s="22">
        <v>2.1</v>
      </c>
      <c r="B500" s="3" t="s">
        <v>63</v>
      </c>
      <c r="C500" s="13">
        <f>+C501+C502+C503+C504+C505</f>
        <v>1227041.75</v>
      </c>
      <c r="D500" s="13">
        <f t="shared" ref="D500:H500" si="379">+D501+D502+D503+D504+D505</f>
        <v>0</v>
      </c>
      <c r="E500" s="13">
        <f t="shared" si="379"/>
        <v>1227041.75</v>
      </c>
      <c r="F500" s="13">
        <f t="shared" si="379"/>
        <v>984879.5</v>
      </c>
      <c r="G500" s="13">
        <f t="shared" si="379"/>
        <v>984879.5</v>
      </c>
      <c r="H500" s="13">
        <f t="shared" si="379"/>
        <v>242162.25000000009</v>
      </c>
    </row>
    <row r="501" spans="1:8" x14ac:dyDescent="0.25">
      <c r="A501" s="10" t="s">
        <v>92</v>
      </c>
      <c r="B501" s="2" t="s">
        <v>98</v>
      </c>
      <c r="C501" s="7">
        <v>548623.04</v>
      </c>
      <c r="D501" s="7">
        <v>0</v>
      </c>
      <c r="E501" s="7">
        <f t="shared" ref="E501:E505" si="380">+C501+D501</f>
        <v>548623.04</v>
      </c>
      <c r="F501" s="7">
        <v>514108.99</v>
      </c>
      <c r="G501" s="7">
        <f t="shared" ref="G501:G505" si="381">+F501</f>
        <v>514108.99</v>
      </c>
      <c r="H501" s="7">
        <f t="shared" ref="H501:H505" si="382">+E501-F501</f>
        <v>34514.050000000047</v>
      </c>
    </row>
    <row r="502" spans="1:8" x14ac:dyDescent="0.25">
      <c r="A502" s="10" t="s">
        <v>93</v>
      </c>
      <c r="B502" s="2" t="s">
        <v>99</v>
      </c>
      <c r="C502" s="7">
        <v>344260.08</v>
      </c>
      <c r="D502" s="7">
        <v>0</v>
      </c>
      <c r="E502" s="7">
        <f t="shared" si="380"/>
        <v>344260.08</v>
      </c>
      <c r="F502" s="7">
        <v>115546.31</v>
      </c>
      <c r="G502" s="7">
        <f t="shared" si="381"/>
        <v>115546.31</v>
      </c>
      <c r="H502" s="7">
        <f t="shared" si="382"/>
        <v>228713.77000000002</v>
      </c>
    </row>
    <row r="503" spans="1:8" x14ac:dyDescent="0.25">
      <c r="A503" s="10" t="s">
        <v>94</v>
      </c>
      <c r="B503" s="2" t="s">
        <v>100</v>
      </c>
      <c r="C503" s="7">
        <v>253201.23</v>
      </c>
      <c r="D503" s="7">
        <v>0</v>
      </c>
      <c r="E503" s="7">
        <f t="shared" si="380"/>
        <v>253201.23</v>
      </c>
      <c r="F503" s="7">
        <v>110975.59</v>
      </c>
      <c r="G503" s="7">
        <f t="shared" si="381"/>
        <v>110975.59</v>
      </c>
      <c r="H503" s="7">
        <f t="shared" si="382"/>
        <v>142225.64000000001</v>
      </c>
    </row>
    <row r="504" spans="1:8" x14ac:dyDescent="0.25">
      <c r="A504" s="10" t="s">
        <v>95</v>
      </c>
      <c r="B504" s="30" t="s">
        <v>101</v>
      </c>
      <c r="C504" s="7">
        <v>0</v>
      </c>
      <c r="D504" s="7">
        <v>0</v>
      </c>
      <c r="E504" s="7">
        <f t="shared" si="380"/>
        <v>0</v>
      </c>
      <c r="F504" s="7">
        <v>0</v>
      </c>
      <c r="G504" s="7">
        <f t="shared" si="381"/>
        <v>0</v>
      </c>
      <c r="H504" s="7">
        <f t="shared" si="382"/>
        <v>0</v>
      </c>
    </row>
    <row r="505" spans="1:8" x14ac:dyDescent="0.25">
      <c r="A505" s="10" t="s">
        <v>96</v>
      </c>
      <c r="B505" s="30" t="s">
        <v>102</v>
      </c>
      <c r="C505" s="7">
        <v>80957.399999999994</v>
      </c>
      <c r="D505" s="7">
        <v>0</v>
      </c>
      <c r="E505" s="7">
        <f t="shared" si="380"/>
        <v>80957.399999999994</v>
      </c>
      <c r="F505" s="7">
        <v>244248.61</v>
      </c>
      <c r="G505" s="7">
        <f t="shared" si="381"/>
        <v>244248.61</v>
      </c>
      <c r="H505" s="7">
        <f t="shared" si="382"/>
        <v>-163291.21</v>
      </c>
    </row>
    <row r="506" spans="1:8" s="3" customFormat="1" x14ac:dyDescent="0.25">
      <c r="A506" s="22">
        <v>2.2000000000000002</v>
      </c>
      <c r="B506" s="31" t="s">
        <v>366</v>
      </c>
      <c r="C506" s="13">
        <f>+C507+C508</f>
        <v>9756.2999999999993</v>
      </c>
      <c r="D506" s="13">
        <f t="shared" ref="D506:H506" si="383">+D507+D508</f>
        <v>0</v>
      </c>
      <c r="E506" s="13">
        <f t="shared" si="383"/>
        <v>9756.2999999999993</v>
      </c>
      <c r="F506" s="13">
        <f t="shared" si="383"/>
        <v>958</v>
      </c>
      <c r="G506" s="13">
        <f t="shared" si="383"/>
        <v>958</v>
      </c>
      <c r="H506" s="13">
        <f t="shared" si="383"/>
        <v>8798.2999999999993</v>
      </c>
    </row>
    <row r="507" spans="1:8" x14ac:dyDescent="0.25">
      <c r="A507" s="10" t="s">
        <v>104</v>
      </c>
      <c r="B507" s="30" t="s">
        <v>105</v>
      </c>
      <c r="C507" s="7">
        <v>9756.2999999999993</v>
      </c>
      <c r="D507" s="7">
        <v>0</v>
      </c>
      <c r="E507" s="7">
        <f t="shared" ref="E507:E508" si="384">+C507+D507</f>
        <v>9756.2999999999993</v>
      </c>
      <c r="F507" s="7">
        <v>958</v>
      </c>
      <c r="G507" s="7">
        <f t="shared" ref="G507:G508" si="385">+F507</f>
        <v>958</v>
      </c>
      <c r="H507" s="7">
        <f t="shared" ref="H507:H508" si="386">+E507-F507</f>
        <v>8798.2999999999993</v>
      </c>
    </row>
    <row r="508" spans="1:8" ht="15.75" customHeight="1" x14ac:dyDescent="0.25">
      <c r="A508" s="10" t="s">
        <v>288</v>
      </c>
      <c r="B508" s="30" t="s">
        <v>367</v>
      </c>
      <c r="C508" s="7">
        <v>0</v>
      </c>
      <c r="D508" s="7">
        <v>0</v>
      </c>
      <c r="E508" s="7">
        <f t="shared" si="384"/>
        <v>0</v>
      </c>
      <c r="F508" s="7">
        <v>0</v>
      </c>
      <c r="G508" s="7">
        <f t="shared" si="385"/>
        <v>0</v>
      </c>
      <c r="H508" s="7">
        <f t="shared" si="386"/>
        <v>0</v>
      </c>
    </row>
    <row r="509" spans="1:8" s="3" customFormat="1" x14ac:dyDescent="0.25">
      <c r="A509" s="22">
        <v>2.4</v>
      </c>
      <c r="B509" s="31" t="s">
        <v>41</v>
      </c>
      <c r="C509" s="13">
        <f>+C510+C511+C512</f>
        <v>168134.46000000002</v>
      </c>
      <c r="D509" s="13">
        <f t="shared" ref="D509:H509" si="387">+D510+D511+D512</f>
        <v>0</v>
      </c>
      <c r="E509" s="13">
        <f t="shared" si="387"/>
        <v>168134.46000000002</v>
      </c>
      <c r="F509" s="13">
        <f t="shared" si="387"/>
        <v>444806.54</v>
      </c>
      <c r="G509" s="13">
        <f t="shared" si="387"/>
        <v>444806.54</v>
      </c>
      <c r="H509" s="13">
        <f t="shared" si="387"/>
        <v>-276672.07999999996</v>
      </c>
    </row>
    <row r="510" spans="1:8" x14ac:dyDescent="0.25">
      <c r="A510" s="30" t="s">
        <v>290</v>
      </c>
      <c r="B510" s="30" t="s">
        <v>358</v>
      </c>
      <c r="C510" s="7">
        <v>14590.11</v>
      </c>
      <c r="D510" s="7">
        <v>0</v>
      </c>
      <c r="E510" s="7">
        <f t="shared" ref="E510:E512" si="388">+C510+D510</f>
        <v>14590.11</v>
      </c>
      <c r="F510" s="7">
        <v>0</v>
      </c>
      <c r="G510" s="7">
        <f t="shared" ref="G510:G512" si="389">+F510</f>
        <v>0</v>
      </c>
      <c r="H510" s="7">
        <f t="shared" ref="H510:H512" si="390">+E510-F510</f>
        <v>14590.11</v>
      </c>
    </row>
    <row r="511" spans="1:8" x14ac:dyDescent="0.25">
      <c r="A511" s="30" t="s">
        <v>107</v>
      </c>
      <c r="B511" s="30" t="s">
        <v>110</v>
      </c>
      <c r="C511" s="7">
        <v>147376.85</v>
      </c>
      <c r="D511" s="7">
        <v>0</v>
      </c>
      <c r="E511" s="7">
        <f t="shared" si="388"/>
        <v>147376.85</v>
      </c>
      <c r="F511" s="7">
        <v>437389.43</v>
      </c>
      <c r="G511" s="7">
        <f t="shared" si="389"/>
        <v>437389.43</v>
      </c>
      <c r="H511" s="7">
        <f t="shared" si="390"/>
        <v>-290012.57999999996</v>
      </c>
    </row>
    <row r="512" spans="1:8" x14ac:dyDescent="0.25">
      <c r="A512" s="30" t="s">
        <v>108</v>
      </c>
      <c r="B512" s="30" t="s">
        <v>111</v>
      </c>
      <c r="C512" s="7">
        <v>6167.5</v>
      </c>
      <c r="D512" s="7">
        <v>0</v>
      </c>
      <c r="E512" s="7">
        <f t="shared" si="388"/>
        <v>6167.5</v>
      </c>
      <c r="F512" s="7">
        <v>7417.11</v>
      </c>
      <c r="G512" s="7">
        <f t="shared" si="389"/>
        <v>7417.11</v>
      </c>
      <c r="H512" s="7">
        <f t="shared" si="390"/>
        <v>-1249.6099999999997</v>
      </c>
    </row>
    <row r="513" spans="1:9" s="3" customFormat="1" x14ac:dyDescent="0.25">
      <c r="A513" s="31">
        <v>2.6</v>
      </c>
      <c r="B513" s="31" t="s">
        <v>19</v>
      </c>
      <c r="C513" s="13">
        <f>+C514</f>
        <v>395377.36</v>
      </c>
      <c r="D513" s="13">
        <f t="shared" ref="D513:H513" si="391">+D514</f>
        <v>0</v>
      </c>
      <c r="E513" s="13">
        <f t="shared" si="391"/>
        <v>395377.36</v>
      </c>
      <c r="F513" s="13">
        <f t="shared" si="391"/>
        <v>366325.92</v>
      </c>
      <c r="G513" s="13">
        <f t="shared" si="391"/>
        <v>366325.92</v>
      </c>
      <c r="H513" s="13">
        <f t="shared" si="391"/>
        <v>29051.440000000002</v>
      </c>
    </row>
    <row r="514" spans="1:9" x14ac:dyDescent="0.25">
      <c r="A514" s="30" t="s">
        <v>116</v>
      </c>
      <c r="B514" s="30" t="s">
        <v>19</v>
      </c>
      <c r="C514" s="7">
        <v>395377.36</v>
      </c>
      <c r="D514" s="7">
        <v>0</v>
      </c>
      <c r="E514" s="7">
        <f>+C514+D514</f>
        <v>395377.36</v>
      </c>
      <c r="F514" s="7">
        <v>366325.92</v>
      </c>
      <c r="G514" s="7">
        <f t="shared" ref="G514" si="392">+F514</f>
        <v>366325.92</v>
      </c>
      <c r="H514" s="7">
        <f t="shared" ref="H514" si="393">+E514-F514</f>
        <v>29051.440000000002</v>
      </c>
    </row>
    <row r="515" spans="1:9" s="3" customFormat="1" x14ac:dyDescent="0.25">
      <c r="A515" s="31">
        <v>2.7</v>
      </c>
      <c r="B515" s="31" t="s">
        <v>43</v>
      </c>
      <c r="C515" s="13">
        <f>+C516+C517</f>
        <v>55912</v>
      </c>
      <c r="D515" s="13">
        <f t="shared" ref="D515:H515" si="394">+D516+D517</f>
        <v>0</v>
      </c>
      <c r="E515" s="13">
        <f t="shared" si="394"/>
        <v>55912</v>
      </c>
      <c r="F515" s="13">
        <f t="shared" si="394"/>
        <v>0</v>
      </c>
      <c r="G515" s="13">
        <f t="shared" si="394"/>
        <v>0</v>
      </c>
      <c r="H515" s="13">
        <f t="shared" si="394"/>
        <v>55912</v>
      </c>
    </row>
    <row r="516" spans="1:9" x14ac:dyDescent="0.25">
      <c r="A516" s="30" t="s">
        <v>117</v>
      </c>
      <c r="B516" s="30" t="s">
        <v>120</v>
      </c>
      <c r="C516" s="7">
        <v>0</v>
      </c>
      <c r="D516" s="7">
        <v>0</v>
      </c>
      <c r="E516" s="7">
        <f>+C516+D516</f>
        <v>0</v>
      </c>
      <c r="F516" s="7">
        <v>0</v>
      </c>
      <c r="G516" s="7">
        <f t="shared" ref="G516:G517" si="395">+F516</f>
        <v>0</v>
      </c>
      <c r="H516" s="7">
        <f t="shared" ref="H516:H517" si="396">+E516-F516</f>
        <v>0</v>
      </c>
    </row>
    <row r="517" spans="1:9" x14ac:dyDescent="0.25">
      <c r="A517" s="30" t="s">
        <v>119</v>
      </c>
      <c r="B517" s="30" t="s">
        <v>394</v>
      </c>
      <c r="C517" s="7">
        <v>55912</v>
      </c>
      <c r="D517" s="7">
        <v>0</v>
      </c>
      <c r="E517" s="7">
        <f>+C517+D517</f>
        <v>55912</v>
      </c>
      <c r="F517" s="7">
        <v>0</v>
      </c>
      <c r="G517" s="7">
        <f t="shared" si="395"/>
        <v>0</v>
      </c>
      <c r="H517" s="7">
        <f t="shared" si="396"/>
        <v>55912</v>
      </c>
    </row>
    <row r="518" spans="1:9" s="3" customFormat="1" x14ac:dyDescent="0.25">
      <c r="A518" s="1">
        <v>2.9</v>
      </c>
      <c r="B518" s="3" t="s">
        <v>44</v>
      </c>
      <c r="C518" s="13">
        <f>+C519+C520+C521+C522+C523+C524</f>
        <v>14321.16</v>
      </c>
      <c r="D518" s="13">
        <f t="shared" ref="D518:E518" si="397">+D519+D520+D521+D522+D523+D524</f>
        <v>0</v>
      </c>
      <c r="E518" s="13">
        <f t="shared" si="397"/>
        <v>14321.16</v>
      </c>
      <c r="F518" s="13">
        <f>+F519+F520+F521+F522+F523+F524</f>
        <v>110535.64</v>
      </c>
      <c r="G518" s="13">
        <f t="shared" ref="G518:H518" si="398">+G519+G520+G521+G522+G523+G524</f>
        <v>110535.64</v>
      </c>
      <c r="H518" s="13">
        <f t="shared" si="398"/>
        <v>-96214.48</v>
      </c>
      <c r="I518" s="28"/>
    </row>
    <row r="519" spans="1:9" x14ac:dyDescent="0.25">
      <c r="A519" s="10" t="s">
        <v>127</v>
      </c>
      <c r="B519" s="2" t="s">
        <v>132</v>
      </c>
      <c r="C519" s="7">
        <v>14321.16</v>
      </c>
      <c r="D519" s="7">
        <v>0</v>
      </c>
      <c r="E519" s="7">
        <f>+C519+D519</f>
        <v>14321.16</v>
      </c>
      <c r="F519" s="7">
        <v>110535.64</v>
      </c>
      <c r="G519" s="7">
        <f t="shared" ref="G519" si="399">+F519</f>
        <v>110535.64</v>
      </c>
      <c r="H519" s="7">
        <f t="shared" ref="H519" si="400">+E519-F519</f>
        <v>-96214.48</v>
      </c>
      <c r="I519" s="28"/>
    </row>
    <row r="520" spans="1:9" x14ac:dyDescent="0.25">
      <c r="A520" s="10" t="s">
        <v>128</v>
      </c>
      <c r="B520" s="2" t="s">
        <v>133</v>
      </c>
      <c r="C520" s="7">
        <v>0</v>
      </c>
      <c r="D520" s="7">
        <v>0</v>
      </c>
      <c r="E520" s="7">
        <f t="shared" ref="E520:E524" si="401">+C520+D520</f>
        <v>0</v>
      </c>
      <c r="F520" s="7">
        <v>0</v>
      </c>
      <c r="G520" s="7">
        <f t="shared" ref="G520:G524" si="402">+F520</f>
        <v>0</v>
      </c>
      <c r="H520" s="7">
        <f t="shared" ref="H520:H524" si="403">+E520-F520</f>
        <v>0</v>
      </c>
      <c r="I520" s="28"/>
    </row>
    <row r="521" spans="1:9" x14ac:dyDescent="0.25">
      <c r="A521" s="10" t="s">
        <v>129</v>
      </c>
      <c r="B521" s="2" t="s">
        <v>134</v>
      </c>
      <c r="C521" s="7">
        <v>0</v>
      </c>
      <c r="D521" s="7">
        <v>0</v>
      </c>
      <c r="E521" s="7">
        <f t="shared" si="401"/>
        <v>0</v>
      </c>
      <c r="F521" s="7">
        <v>0</v>
      </c>
      <c r="G521" s="7">
        <f t="shared" si="402"/>
        <v>0</v>
      </c>
      <c r="H521" s="7">
        <f t="shared" si="403"/>
        <v>0</v>
      </c>
      <c r="I521" s="28"/>
    </row>
    <row r="522" spans="1:9" x14ac:dyDescent="0.25">
      <c r="A522" s="10" t="s">
        <v>130</v>
      </c>
      <c r="B522" s="2" t="s">
        <v>135</v>
      </c>
      <c r="C522" s="7">
        <v>0</v>
      </c>
      <c r="D522" s="7">
        <v>0</v>
      </c>
      <c r="E522" s="7">
        <f t="shared" si="401"/>
        <v>0</v>
      </c>
      <c r="F522" s="7">
        <v>0</v>
      </c>
      <c r="G522" s="7">
        <f t="shared" si="402"/>
        <v>0</v>
      </c>
      <c r="H522" s="7">
        <f t="shared" si="403"/>
        <v>0</v>
      </c>
      <c r="I522" s="28"/>
    </row>
    <row r="523" spans="1:9" x14ac:dyDescent="0.25">
      <c r="A523" s="10" t="s">
        <v>131</v>
      </c>
      <c r="B523" s="2" t="s">
        <v>136</v>
      </c>
      <c r="C523" s="7">
        <v>0</v>
      </c>
      <c r="D523" s="7">
        <v>0</v>
      </c>
      <c r="E523" s="7">
        <f t="shared" si="401"/>
        <v>0</v>
      </c>
      <c r="F523" s="7">
        <v>0</v>
      </c>
      <c r="G523" s="7">
        <f t="shared" si="402"/>
        <v>0</v>
      </c>
      <c r="H523" s="7">
        <f t="shared" si="403"/>
        <v>0</v>
      </c>
      <c r="I523" s="28"/>
    </row>
    <row r="524" spans="1:9" x14ac:dyDescent="0.25">
      <c r="A524" s="10" t="s">
        <v>301</v>
      </c>
      <c r="B524" s="2" t="s">
        <v>302</v>
      </c>
      <c r="C524" s="7">
        <v>0</v>
      </c>
      <c r="D524" s="7">
        <v>0</v>
      </c>
      <c r="E524" s="7">
        <f t="shared" si="401"/>
        <v>0</v>
      </c>
      <c r="F524" s="7">
        <v>0</v>
      </c>
      <c r="G524" s="7">
        <f t="shared" si="402"/>
        <v>0</v>
      </c>
      <c r="H524" s="7">
        <f t="shared" si="403"/>
        <v>0</v>
      </c>
      <c r="I524" s="28"/>
    </row>
    <row r="525" spans="1:9" s="3" customFormat="1" x14ac:dyDescent="0.25">
      <c r="A525" s="5">
        <v>3</v>
      </c>
      <c r="B525" s="4" t="s">
        <v>21</v>
      </c>
      <c r="C525" s="6">
        <f>+C529+C534+C545+C536+C547+C526</f>
        <v>1647366.87</v>
      </c>
      <c r="D525" s="6">
        <f t="shared" ref="D525:H525" si="404">+D529+D534+D545+D536+D547+D526</f>
        <v>0</v>
      </c>
      <c r="E525" s="6">
        <f t="shared" si="404"/>
        <v>1647366.87</v>
      </c>
      <c r="F525" s="6">
        <f t="shared" si="404"/>
        <v>1663575.66</v>
      </c>
      <c r="G525" s="6">
        <f t="shared" si="404"/>
        <v>1663575.66</v>
      </c>
      <c r="H525" s="6">
        <f t="shared" si="404"/>
        <v>-16208.790000000037</v>
      </c>
    </row>
    <row r="526" spans="1:9" s="3" customFormat="1" x14ac:dyDescent="0.25">
      <c r="A526" s="1">
        <v>3.2</v>
      </c>
      <c r="B526" s="3" t="s">
        <v>23</v>
      </c>
      <c r="C526" s="13">
        <f>+C527+C528</f>
        <v>54000</v>
      </c>
      <c r="D526" s="13">
        <f t="shared" ref="D526:H526" si="405">+D527+D528</f>
        <v>0</v>
      </c>
      <c r="E526" s="13">
        <f t="shared" si="405"/>
        <v>54000</v>
      </c>
      <c r="F526" s="13">
        <f t="shared" si="405"/>
        <v>296388.63999999996</v>
      </c>
      <c r="G526" s="13">
        <f t="shared" si="405"/>
        <v>296388.63999999996</v>
      </c>
      <c r="H526" s="13">
        <f t="shared" si="405"/>
        <v>-242388.63999999996</v>
      </c>
      <c r="I526" s="28"/>
    </row>
    <row r="527" spans="1:9" x14ac:dyDescent="0.25">
      <c r="A527" s="10" t="s">
        <v>143</v>
      </c>
      <c r="B527" s="2" t="s">
        <v>147</v>
      </c>
      <c r="C527" s="7">
        <v>4000</v>
      </c>
      <c r="D527" s="7">
        <v>0</v>
      </c>
      <c r="E527" s="7">
        <f t="shared" ref="E527:E528" si="406">+C527+D527</f>
        <v>4000</v>
      </c>
      <c r="F527" s="7">
        <v>30466.42</v>
      </c>
      <c r="G527" s="7">
        <f t="shared" ref="G527:G528" si="407">+F527</f>
        <v>30466.42</v>
      </c>
      <c r="H527" s="7">
        <f t="shared" ref="H527:H528" si="408">+E527-F527</f>
        <v>-26466.42</v>
      </c>
      <c r="I527" s="28"/>
    </row>
    <row r="528" spans="1:9" x14ac:dyDescent="0.25">
      <c r="A528" s="10" t="s">
        <v>144</v>
      </c>
      <c r="B528" s="2" t="s">
        <v>148</v>
      </c>
      <c r="C528" s="7">
        <v>50000</v>
      </c>
      <c r="D528" s="7">
        <v>0</v>
      </c>
      <c r="E528" s="7">
        <f t="shared" si="406"/>
        <v>50000</v>
      </c>
      <c r="F528" s="7">
        <v>265922.21999999997</v>
      </c>
      <c r="G528" s="7">
        <f t="shared" si="407"/>
        <v>265922.21999999997</v>
      </c>
      <c r="H528" s="7">
        <f t="shared" si="408"/>
        <v>-215922.21999999997</v>
      </c>
      <c r="I528" s="28"/>
    </row>
    <row r="529" spans="1:9" s="3" customFormat="1" x14ac:dyDescent="0.25">
      <c r="A529" s="1">
        <v>3.3</v>
      </c>
      <c r="B529" s="3" t="s">
        <v>45</v>
      </c>
      <c r="C529" s="13">
        <f>+C530+C533+C532+C531</f>
        <v>788366.87</v>
      </c>
      <c r="D529" s="13">
        <f t="shared" ref="D529:H529" si="409">+D530+D533+D532+D531</f>
        <v>0</v>
      </c>
      <c r="E529" s="13">
        <f t="shared" si="409"/>
        <v>788366.87</v>
      </c>
      <c r="F529" s="13">
        <f t="shared" si="409"/>
        <v>187596.32</v>
      </c>
      <c r="G529" s="13">
        <f t="shared" si="409"/>
        <v>187596.32</v>
      </c>
      <c r="H529" s="13">
        <f t="shared" si="409"/>
        <v>600770.55000000005</v>
      </c>
    </row>
    <row r="530" spans="1:9" x14ac:dyDescent="0.25">
      <c r="A530" s="10" t="s">
        <v>151</v>
      </c>
      <c r="B530" s="2" t="s">
        <v>158</v>
      </c>
      <c r="C530" s="7">
        <v>0</v>
      </c>
      <c r="D530" s="7">
        <v>0</v>
      </c>
      <c r="E530" s="7">
        <f t="shared" ref="E530:E533" si="410">+C530+D530</f>
        <v>0</v>
      </c>
      <c r="F530" s="7">
        <v>0</v>
      </c>
      <c r="G530" s="7">
        <f t="shared" ref="G530:G533" si="411">+F530</f>
        <v>0</v>
      </c>
      <c r="H530" s="7">
        <f t="shared" ref="H530:H533" si="412">+E530-F530</f>
        <v>0</v>
      </c>
    </row>
    <row r="531" spans="1:9" x14ac:dyDescent="0.25">
      <c r="A531" s="10" t="s">
        <v>152</v>
      </c>
      <c r="B531" s="30" t="s">
        <v>159</v>
      </c>
      <c r="C531" s="7">
        <v>0</v>
      </c>
      <c r="D531" s="7">
        <v>0</v>
      </c>
      <c r="E531" s="7">
        <f t="shared" si="410"/>
        <v>0</v>
      </c>
      <c r="F531" s="7">
        <v>0</v>
      </c>
      <c r="G531" s="7">
        <f t="shared" si="411"/>
        <v>0</v>
      </c>
      <c r="H531" s="7">
        <f t="shared" si="412"/>
        <v>0</v>
      </c>
    </row>
    <row r="532" spans="1:9" x14ac:dyDescent="0.25">
      <c r="A532" s="10" t="s">
        <v>153</v>
      </c>
      <c r="B532" s="2" t="s">
        <v>160</v>
      </c>
      <c r="C532" s="7">
        <v>0</v>
      </c>
      <c r="D532" s="7">
        <v>0</v>
      </c>
      <c r="E532" s="7">
        <f t="shared" si="410"/>
        <v>0</v>
      </c>
      <c r="F532" s="7">
        <v>0</v>
      </c>
      <c r="G532" s="7">
        <f t="shared" si="411"/>
        <v>0</v>
      </c>
      <c r="H532" s="7">
        <f t="shared" si="412"/>
        <v>0</v>
      </c>
    </row>
    <row r="533" spans="1:9" ht="17.25" customHeight="1" x14ac:dyDescent="0.25">
      <c r="A533" s="10" t="s">
        <v>157</v>
      </c>
      <c r="B533" s="2" t="s">
        <v>164</v>
      </c>
      <c r="C533" s="7">
        <v>788366.87</v>
      </c>
      <c r="D533" s="7">
        <v>0</v>
      </c>
      <c r="E533" s="7">
        <f t="shared" si="410"/>
        <v>788366.87</v>
      </c>
      <c r="F533" s="7">
        <v>187596.32</v>
      </c>
      <c r="G533" s="7">
        <f t="shared" si="411"/>
        <v>187596.32</v>
      </c>
      <c r="H533" s="7">
        <f t="shared" si="412"/>
        <v>600770.55000000005</v>
      </c>
    </row>
    <row r="534" spans="1:9" s="3" customFormat="1" x14ac:dyDescent="0.25">
      <c r="A534" s="1" t="s">
        <v>368</v>
      </c>
      <c r="B534" s="31" t="s">
        <v>46</v>
      </c>
      <c r="C534" s="13">
        <f>+C535</f>
        <v>5000</v>
      </c>
      <c r="D534" s="13">
        <f t="shared" ref="D534:H545" si="413">+D535</f>
        <v>0</v>
      </c>
      <c r="E534" s="13">
        <f t="shared" si="413"/>
        <v>5000</v>
      </c>
      <c r="F534" s="13">
        <f t="shared" si="413"/>
        <v>1600.8</v>
      </c>
      <c r="G534" s="13">
        <f t="shared" si="413"/>
        <v>1600.8</v>
      </c>
      <c r="H534" s="13">
        <f t="shared" si="413"/>
        <v>3399.2</v>
      </c>
    </row>
    <row r="535" spans="1:9" x14ac:dyDescent="0.25">
      <c r="A535" s="10" t="s">
        <v>165</v>
      </c>
      <c r="B535" s="30" t="s">
        <v>167</v>
      </c>
      <c r="C535" s="7">
        <v>5000</v>
      </c>
      <c r="D535" s="7">
        <v>0</v>
      </c>
      <c r="E535" s="7">
        <f>+C535+D535</f>
        <v>5000</v>
      </c>
      <c r="F535" s="7">
        <v>1600.8</v>
      </c>
      <c r="G535" s="7">
        <f t="shared" ref="G535" si="414">+F535</f>
        <v>1600.8</v>
      </c>
      <c r="H535" s="7">
        <f t="shared" ref="H535" si="415">+E535-F535</f>
        <v>3399.2</v>
      </c>
    </row>
    <row r="536" spans="1:9" s="3" customFormat="1" x14ac:dyDescent="0.25">
      <c r="A536" s="1">
        <v>3.5</v>
      </c>
      <c r="B536" s="3" t="s">
        <v>47</v>
      </c>
      <c r="C536" s="13">
        <f>+C537+C540+C542+C544+C538+C539+C541+C543</f>
        <v>400000</v>
      </c>
      <c r="D536" s="13">
        <f t="shared" ref="D536:E536" si="416">+D537+D540+D542+D544+D538+D539+D541+D543</f>
        <v>0</v>
      </c>
      <c r="E536" s="13">
        <f t="shared" si="416"/>
        <v>400000</v>
      </c>
      <c r="F536" s="13">
        <f>+F537+F540+F542+F544+F538+F539+F541+F543</f>
        <v>727028.06</v>
      </c>
      <c r="G536" s="13">
        <f t="shared" ref="G536:H536" si="417">+G537+G540+G542+G544+G538+G539+G541+G543</f>
        <v>727028.06</v>
      </c>
      <c r="H536" s="13">
        <f t="shared" si="417"/>
        <v>-327028.06000000006</v>
      </c>
      <c r="I536" s="28"/>
    </row>
    <row r="537" spans="1:9" x14ac:dyDescent="0.25">
      <c r="A537" s="10" t="s">
        <v>169</v>
      </c>
      <c r="B537" s="2" t="s">
        <v>174</v>
      </c>
      <c r="C537" s="7">
        <v>0</v>
      </c>
      <c r="D537" s="7">
        <v>0</v>
      </c>
      <c r="E537" s="7">
        <f t="shared" ref="E537:E544" si="418">+C537+D537</f>
        <v>0</v>
      </c>
      <c r="F537" s="7">
        <v>0</v>
      </c>
      <c r="G537" s="7">
        <f t="shared" ref="G537:G544" si="419">+F537</f>
        <v>0</v>
      </c>
      <c r="H537" s="7">
        <f t="shared" ref="H537:H544" si="420">+E537-F537</f>
        <v>0</v>
      </c>
      <c r="I537" s="28"/>
    </row>
    <row r="538" spans="1:9" x14ac:dyDescent="0.25">
      <c r="A538" s="10" t="s">
        <v>264</v>
      </c>
      <c r="B538" s="2" t="s">
        <v>308</v>
      </c>
      <c r="C538" s="7">
        <v>0</v>
      </c>
      <c r="D538" s="7">
        <v>0</v>
      </c>
      <c r="E538" s="7">
        <f t="shared" si="418"/>
        <v>0</v>
      </c>
      <c r="F538" s="7">
        <v>0</v>
      </c>
      <c r="G538" s="7">
        <f t="shared" si="419"/>
        <v>0</v>
      </c>
      <c r="H538" s="7">
        <f t="shared" si="420"/>
        <v>0</v>
      </c>
      <c r="I538" s="28"/>
    </row>
    <row r="539" spans="1:9" x14ac:dyDescent="0.25">
      <c r="A539" s="10" t="s">
        <v>307</v>
      </c>
      <c r="B539" s="2" t="s">
        <v>309</v>
      </c>
      <c r="C539" s="7">
        <v>0</v>
      </c>
      <c r="D539" s="7">
        <v>0</v>
      </c>
      <c r="E539" s="7">
        <f t="shared" si="418"/>
        <v>0</v>
      </c>
      <c r="F539" s="7">
        <v>0</v>
      </c>
      <c r="G539" s="7">
        <f t="shared" si="419"/>
        <v>0</v>
      </c>
      <c r="H539" s="7">
        <f t="shared" si="420"/>
        <v>0</v>
      </c>
      <c r="I539" s="28"/>
    </row>
    <row r="540" spans="1:9" x14ac:dyDescent="0.25">
      <c r="A540" s="10" t="s">
        <v>170</v>
      </c>
      <c r="B540" s="2" t="s">
        <v>175</v>
      </c>
      <c r="C540" s="7">
        <v>400000</v>
      </c>
      <c r="D540" s="7">
        <v>0</v>
      </c>
      <c r="E540" s="7">
        <f t="shared" si="418"/>
        <v>400000</v>
      </c>
      <c r="F540" s="7">
        <v>727028.06</v>
      </c>
      <c r="G540" s="7">
        <f t="shared" si="419"/>
        <v>727028.06</v>
      </c>
      <c r="H540" s="7">
        <f t="shared" si="420"/>
        <v>-327028.06000000006</v>
      </c>
      <c r="I540" s="28"/>
    </row>
    <row r="541" spans="1:9" x14ac:dyDescent="0.25">
      <c r="A541" s="10" t="s">
        <v>310</v>
      </c>
      <c r="B541" s="2" t="s">
        <v>311</v>
      </c>
      <c r="C541" s="7">
        <v>0</v>
      </c>
      <c r="D541" s="7">
        <v>0</v>
      </c>
      <c r="E541" s="7">
        <f t="shared" si="418"/>
        <v>0</v>
      </c>
      <c r="F541" s="7">
        <v>0</v>
      </c>
      <c r="G541" s="7">
        <f t="shared" si="419"/>
        <v>0</v>
      </c>
      <c r="H541" s="7">
        <f t="shared" si="420"/>
        <v>0</v>
      </c>
      <c r="I541" s="28"/>
    </row>
    <row r="542" spans="1:9" x14ac:dyDescent="0.25">
      <c r="A542" s="10" t="s">
        <v>171</v>
      </c>
      <c r="B542" s="2" t="s">
        <v>176</v>
      </c>
      <c r="C542" s="7">
        <v>0</v>
      </c>
      <c r="D542" s="7">
        <v>0</v>
      </c>
      <c r="E542" s="7">
        <f t="shared" si="418"/>
        <v>0</v>
      </c>
      <c r="F542" s="7">
        <v>0</v>
      </c>
      <c r="G542" s="7">
        <f t="shared" si="419"/>
        <v>0</v>
      </c>
      <c r="H542" s="7">
        <f t="shared" si="420"/>
        <v>0</v>
      </c>
      <c r="I542" s="28"/>
    </row>
    <row r="543" spans="1:9" x14ac:dyDescent="0.25">
      <c r="A543" s="10" t="s">
        <v>172</v>
      </c>
      <c r="B543" s="2" t="s">
        <v>177</v>
      </c>
      <c r="C543" s="7">
        <v>0</v>
      </c>
      <c r="D543" s="7">
        <v>0</v>
      </c>
      <c r="E543" s="7">
        <f t="shared" si="418"/>
        <v>0</v>
      </c>
      <c r="F543" s="7">
        <v>0</v>
      </c>
      <c r="G543" s="7">
        <f t="shared" si="419"/>
        <v>0</v>
      </c>
      <c r="H543" s="7">
        <f t="shared" si="420"/>
        <v>0</v>
      </c>
      <c r="I543" s="28"/>
    </row>
    <row r="544" spans="1:9" x14ac:dyDescent="0.25">
      <c r="A544" s="10" t="s">
        <v>173</v>
      </c>
      <c r="B544" s="2" t="s">
        <v>178</v>
      </c>
      <c r="C544" s="7">
        <v>0</v>
      </c>
      <c r="D544" s="7">
        <v>0</v>
      </c>
      <c r="E544" s="7">
        <f t="shared" si="418"/>
        <v>0</v>
      </c>
      <c r="F544" s="7">
        <v>0</v>
      </c>
      <c r="G544" s="7">
        <f t="shared" si="419"/>
        <v>0</v>
      </c>
      <c r="H544" s="7">
        <f t="shared" si="420"/>
        <v>0</v>
      </c>
      <c r="I544" s="28"/>
    </row>
    <row r="545" spans="1:9" s="3" customFormat="1" x14ac:dyDescent="0.25">
      <c r="A545" s="1" t="s">
        <v>350</v>
      </c>
      <c r="B545" s="31" t="s">
        <v>48</v>
      </c>
      <c r="C545" s="13">
        <f>+C546</f>
        <v>350000</v>
      </c>
      <c r="D545" s="13">
        <f t="shared" si="413"/>
        <v>0</v>
      </c>
      <c r="E545" s="13">
        <f t="shared" si="413"/>
        <v>350000</v>
      </c>
      <c r="F545" s="13">
        <f t="shared" si="413"/>
        <v>349592.03</v>
      </c>
      <c r="G545" s="13">
        <f t="shared" si="413"/>
        <v>349592.03</v>
      </c>
      <c r="H545" s="13">
        <f t="shared" si="413"/>
        <v>407.96999999997206</v>
      </c>
    </row>
    <row r="546" spans="1:9" x14ac:dyDescent="0.25">
      <c r="A546" s="10" t="s">
        <v>179</v>
      </c>
      <c r="B546" s="30" t="s">
        <v>180</v>
      </c>
      <c r="C546" s="7">
        <v>350000</v>
      </c>
      <c r="D546" s="7">
        <v>0</v>
      </c>
      <c r="E546" s="7">
        <f>+C546+D546</f>
        <v>350000</v>
      </c>
      <c r="F546" s="7">
        <v>349592.03</v>
      </c>
      <c r="G546" s="7">
        <f t="shared" ref="G546" si="421">+F546</f>
        <v>349592.03</v>
      </c>
      <c r="H546" s="7">
        <f t="shared" ref="H546" si="422">+E546-F546</f>
        <v>407.96999999997206</v>
      </c>
    </row>
    <row r="547" spans="1:9" s="3" customFormat="1" x14ac:dyDescent="0.25">
      <c r="A547" s="1">
        <v>3.9</v>
      </c>
      <c r="B547" s="3" t="s">
        <v>26</v>
      </c>
      <c r="C547" s="13">
        <f t="shared" ref="C547:H547" si="423">+C548+C549+C550+C551+C1723+C552</f>
        <v>50000</v>
      </c>
      <c r="D547" s="13">
        <f t="shared" si="423"/>
        <v>0</v>
      </c>
      <c r="E547" s="13">
        <f t="shared" si="423"/>
        <v>50000</v>
      </c>
      <c r="F547" s="13">
        <f t="shared" si="423"/>
        <v>101369.81</v>
      </c>
      <c r="G547" s="13">
        <f t="shared" si="423"/>
        <v>101369.81</v>
      </c>
      <c r="H547" s="13">
        <f t="shared" si="423"/>
        <v>-51369.81</v>
      </c>
      <c r="I547" s="28"/>
    </row>
    <row r="548" spans="1:9" x14ac:dyDescent="0.25">
      <c r="A548" s="10" t="s">
        <v>193</v>
      </c>
      <c r="B548" s="2" t="s">
        <v>198</v>
      </c>
      <c r="C548" s="7">
        <v>0</v>
      </c>
      <c r="D548" s="7">
        <v>0</v>
      </c>
      <c r="E548" s="7">
        <f t="shared" ref="E548:E552" si="424">+C548+D548</f>
        <v>0</v>
      </c>
      <c r="F548" s="7">
        <v>0</v>
      </c>
      <c r="G548" s="7">
        <f t="shared" ref="G548:G552" si="425">+F548</f>
        <v>0</v>
      </c>
      <c r="H548" s="7">
        <f t="shared" ref="H548:H552" si="426">+E548-F548</f>
        <v>0</v>
      </c>
      <c r="I548" s="28"/>
    </row>
    <row r="549" spans="1:9" x14ac:dyDescent="0.25">
      <c r="A549" s="10" t="s">
        <v>194</v>
      </c>
      <c r="B549" s="2" t="s">
        <v>199</v>
      </c>
      <c r="C549" s="7">
        <v>0</v>
      </c>
      <c r="D549" s="7">
        <v>0</v>
      </c>
      <c r="E549" s="7">
        <f t="shared" si="424"/>
        <v>0</v>
      </c>
      <c r="F549" s="7">
        <v>0</v>
      </c>
      <c r="G549" s="7">
        <f t="shared" si="425"/>
        <v>0</v>
      </c>
      <c r="H549" s="7">
        <f t="shared" si="426"/>
        <v>0</v>
      </c>
      <c r="I549" s="28"/>
    </row>
    <row r="550" spans="1:9" x14ac:dyDescent="0.25">
      <c r="A550" s="10" t="s">
        <v>195</v>
      </c>
      <c r="B550" s="2" t="s">
        <v>200</v>
      </c>
      <c r="C550" s="7">
        <v>0</v>
      </c>
      <c r="D550" s="7">
        <v>0</v>
      </c>
      <c r="E550" s="7">
        <f t="shared" si="424"/>
        <v>0</v>
      </c>
      <c r="F550" s="7">
        <v>0</v>
      </c>
      <c r="G550" s="7">
        <f t="shared" si="425"/>
        <v>0</v>
      </c>
      <c r="H550" s="7">
        <f t="shared" si="426"/>
        <v>0</v>
      </c>
      <c r="I550" s="28"/>
    </row>
    <row r="551" spans="1:9" x14ac:dyDescent="0.25">
      <c r="A551" s="10" t="s">
        <v>196</v>
      </c>
      <c r="B551" s="2" t="s">
        <v>201</v>
      </c>
      <c r="C551" s="7">
        <v>0</v>
      </c>
      <c r="D551" s="7">
        <v>0</v>
      </c>
      <c r="E551" s="7">
        <f t="shared" si="424"/>
        <v>0</v>
      </c>
      <c r="F551" s="7">
        <v>0</v>
      </c>
      <c r="G551" s="7">
        <f t="shared" si="425"/>
        <v>0</v>
      </c>
      <c r="H551" s="7">
        <f t="shared" si="426"/>
        <v>0</v>
      </c>
      <c r="I551" s="28"/>
    </row>
    <row r="552" spans="1:9" x14ac:dyDescent="0.25">
      <c r="A552" s="10" t="s">
        <v>197</v>
      </c>
      <c r="B552" s="2" t="s">
        <v>26</v>
      </c>
      <c r="C552" s="7">
        <v>50000</v>
      </c>
      <c r="D552" s="7">
        <v>0</v>
      </c>
      <c r="E552" s="7">
        <f t="shared" si="424"/>
        <v>50000</v>
      </c>
      <c r="F552" s="7">
        <v>101369.81</v>
      </c>
      <c r="G552" s="7">
        <f t="shared" si="425"/>
        <v>101369.81</v>
      </c>
      <c r="H552" s="7">
        <f t="shared" si="426"/>
        <v>-51369.81</v>
      </c>
      <c r="I552" s="28"/>
    </row>
    <row r="553" spans="1:9" s="3" customFormat="1" x14ac:dyDescent="0.25">
      <c r="A553" s="5">
        <v>4</v>
      </c>
      <c r="B553" s="4" t="s">
        <v>49</v>
      </c>
      <c r="C553" s="6">
        <f>+C554</f>
        <v>0</v>
      </c>
      <c r="D553" s="6">
        <f t="shared" ref="D553:H553" si="427">+D554</f>
        <v>0</v>
      </c>
      <c r="E553" s="6">
        <f t="shared" si="427"/>
        <v>0</v>
      </c>
      <c r="F553" s="6">
        <f t="shared" si="427"/>
        <v>0</v>
      </c>
      <c r="G553" s="6">
        <f t="shared" si="427"/>
        <v>0</v>
      </c>
      <c r="H553" s="6">
        <f t="shared" si="427"/>
        <v>0</v>
      </c>
    </row>
    <row r="554" spans="1:9" s="3" customFormat="1" x14ac:dyDescent="0.25">
      <c r="A554" s="1">
        <v>4.4000000000000004</v>
      </c>
      <c r="B554" s="3" t="s">
        <v>28</v>
      </c>
      <c r="C554" s="13">
        <f>+C557+C555+C556</f>
        <v>0</v>
      </c>
      <c r="D554" s="13">
        <f t="shared" ref="D554:H554" si="428">+D557+D555+D556</f>
        <v>0</v>
      </c>
      <c r="E554" s="13">
        <f t="shared" si="428"/>
        <v>0</v>
      </c>
      <c r="F554" s="13">
        <f t="shared" si="428"/>
        <v>0</v>
      </c>
      <c r="G554" s="13">
        <f t="shared" si="428"/>
        <v>0</v>
      </c>
      <c r="H554" s="13">
        <f t="shared" si="428"/>
        <v>0</v>
      </c>
    </row>
    <row r="555" spans="1:9" x14ac:dyDescent="0.25">
      <c r="A555" s="10" t="s">
        <v>210</v>
      </c>
      <c r="B555" s="2" t="s">
        <v>266</v>
      </c>
      <c r="C555" s="7">
        <v>0</v>
      </c>
      <c r="D555" s="7">
        <v>0</v>
      </c>
      <c r="E555" s="7">
        <f t="shared" ref="E555:E557" si="429">+C555+D555</f>
        <v>0</v>
      </c>
      <c r="F555" s="7">
        <v>0</v>
      </c>
      <c r="G555" s="7">
        <f t="shared" ref="G555:G557" si="430">+F555</f>
        <v>0</v>
      </c>
      <c r="H555" s="7">
        <f t="shared" ref="H555:H557" si="431">+E555-F555</f>
        <v>0</v>
      </c>
    </row>
    <row r="556" spans="1:9" x14ac:dyDescent="0.25">
      <c r="A556" s="10" t="s">
        <v>212</v>
      </c>
      <c r="B556" s="30" t="s">
        <v>217</v>
      </c>
      <c r="C556" s="7">
        <v>0</v>
      </c>
      <c r="D556" s="7">
        <v>0</v>
      </c>
      <c r="E556" s="7">
        <f t="shared" si="429"/>
        <v>0</v>
      </c>
      <c r="F556" s="7">
        <v>0</v>
      </c>
      <c r="G556" s="7">
        <f t="shared" si="430"/>
        <v>0</v>
      </c>
      <c r="H556" s="7">
        <f t="shared" si="431"/>
        <v>0</v>
      </c>
    </row>
    <row r="557" spans="1:9" x14ac:dyDescent="0.25">
      <c r="A557" s="10" t="s">
        <v>221</v>
      </c>
      <c r="B557" s="2" t="s">
        <v>224</v>
      </c>
      <c r="C557" s="7">
        <v>0</v>
      </c>
      <c r="D557" s="7">
        <v>0</v>
      </c>
      <c r="E557" s="7">
        <f t="shared" si="429"/>
        <v>0</v>
      </c>
      <c r="F557" s="7">
        <v>0</v>
      </c>
      <c r="G557" s="7">
        <f t="shared" si="430"/>
        <v>0</v>
      </c>
      <c r="H557" s="7">
        <f t="shared" si="431"/>
        <v>0</v>
      </c>
    </row>
    <row r="558" spans="1:9" s="3" customFormat="1" x14ac:dyDescent="0.25">
      <c r="A558" s="5">
        <v>5</v>
      </c>
      <c r="B558" s="4" t="s">
        <v>30</v>
      </c>
      <c r="C558" s="6">
        <f>+C559+C565+C570+C562+C567</f>
        <v>1578284.1</v>
      </c>
      <c r="D558" s="6">
        <f t="shared" ref="D558:H558" si="432">+D559+D565+D570+D562+D567</f>
        <v>0</v>
      </c>
      <c r="E558" s="6">
        <f t="shared" si="432"/>
        <v>1578284.1</v>
      </c>
      <c r="F558" s="6">
        <f t="shared" si="432"/>
        <v>0</v>
      </c>
      <c r="G558" s="6">
        <f t="shared" si="432"/>
        <v>0</v>
      </c>
      <c r="H558" s="6">
        <f t="shared" si="432"/>
        <v>1578284.1</v>
      </c>
    </row>
    <row r="559" spans="1:9" s="3" customFormat="1" x14ac:dyDescent="0.25">
      <c r="A559" s="1">
        <v>5.0999999999999996</v>
      </c>
      <c r="B559" s="3" t="s">
        <v>31</v>
      </c>
      <c r="C559" s="13">
        <f>+C560+C561</f>
        <v>300000</v>
      </c>
      <c r="D559" s="13">
        <f t="shared" ref="D559:H559" si="433">+D560+D561</f>
        <v>0</v>
      </c>
      <c r="E559" s="13">
        <f>+E560+E561</f>
        <v>300000</v>
      </c>
      <c r="F559" s="13">
        <f t="shared" si="433"/>
        <v>0</v>
      </c>
      <c r="G559" s="13">
        <f t="shared" si="433"/>
        <v>0</v>
      </c>
      <c r="H559" s="13">
        <f t="shared" si="433"/>
        <v>300000</v>
      </c>
    </row>
    <row r="560" spans="1:9" x14ac:dyDescent="0.25">
      <c r="A560" s="10" t="s">
        <v>227</v>
      </c>
      <c r="B560" s="2" t="s">
        <v>230</v>
      </c>
      <c r="C560" s="7">
        <v>0</v>
      </c>
      <c r="D560" s="7">
        <v>0</v>
      </c>
      <c r="E560" s="7">
        <f t="shared" ref="E560:E561" si="434">+C560+D560</f>
        <v>0</v>
      </c>
      <c r="F560" s="7">
        <v>0</v>
      </c>
      <c r="G560" s="7">
        <f t="shared" ref="G560:G561" si="435">+F560</f>
        <v>0</v>
      </c>
      <c r="H560" s="7">
        <f t="shared" ref="H560:H561" si="436">+E560-F560</f>
        <v>0</v>
      </c>
    </row>
    <row r="561" spans="1:10" x14ac:dyDescent="0.25">
      <c r="A561" s="10" t="s">
        <v>228</v>
      </c>
      <c r="B561" s="2" t="s">
        <v>231</v>
      </c>
      <c r="C561" s="7">
        <v>300000</v>
      </c>
      <c r="D561" s="7">
        <v>0</v>
      </c>
      <c r="E561" s="7">
        <f t="shared" si="434"/>
        <v>300000</v>
      </c>
      <c r="F561" s="7">
        <v>0</v>
      </c>
      <c r="G561" s="7">
        <f t="shared" si="435"/>
        <v>0</v>
      </c>
      <c r="H561" s="7">
        <f t="shared" si="436"/>
        <v>300000</v>
      </c>
    </row>
    <row r="562" spans="1:10" s="3" customFormat="1" x14ac:dyDescent="0.25">
      <c r="A562" s="1">
        <v>5.2</v>
      </c>
      <c r="B562" s="3" t="s">
        <v>52</v>
      </c>
      <c r="C562" s="13">
        <f>+C563+C564</f>
        <v>0</v>
      </c>
      <c r="D562" s="13">
        <f t="shared" ref="D562:H562" si="437">+D563+D564</f>
        <v>0</v>
      </c>
      <c r="E562" s="13">
        <f t="shared" si="437"/>
        <v>0</v>
      </c>
      <c r="F562" s="13">
        <f t="shared" si="437"/>
        <v>0</v>
      </c>
      <c r="G562" s="13">
        <f t="shared" si="437"/>
        <v>0</v>
      </c>
      <c r="H562" s="13">
        <f t="shared" si="437"/>
        <v>0</v>
      </c>
      <c r="I562" s="13"/>
    </row>
    <row r="563" spans="1:10" x14ac:dyDescent="0.25">
      <c r="A563" s="10" t="s">
        <v>232</v>
      </c>
      <c r="B563" s="2" t="s">
        <v>235</v>
      </c>
      <c r="C563" s="7">
        <v>0</v>
      </c>
      <c r="D563" s="7">
        <v>0</v>
      </c>
      <c r="E563" s="7">
        <f>+C563+D563</f>
        <v>0</v>
      </c>
      <c r="F563" s="7">
        <v>0</v>
      </c>
      <c r="G563" s="7">
        <f t="shared" ref="G563:G564" si="438">+F563</f>
        <v>0</v>
      </c>
      <c r="H563" s="7">
        <f t="shared" ref="H563:H564" si="439">+E563-F563</f>
        <v>0</v>
      </c>
    </row>
    <row r="564" spans="1:10" x14ac:dyDescent="0.25">
      <c r="A564" s="10" t="s">
        <v>233</v>
      </c>
      <c r="B564" s="2" t="s">
        <v>387</v>
      </c>
      <c r="C564" s="7">
        <v>0</v>
      </c>
      <c r="D564" s="7">
        <v>0</v>
      </c>
      <c r="E564" s="7">
        <f>+C564+D564</f>
        <v>0</v>
      </c>
      <c r="F564" s="7">
        <v>0</v>
      </c>
      <c r="G564" s="7">
        <f t="shared" si="438"/>
        <v>0</v>
      </c>
      <c r="H564" s="7">
        <f t="shared" si="439"/>
        <v>0</v>
      </c>
    </row>
    <row r="565" spans="1:10" s="3" customFormat="1" x14ac:dyDescent="0.25">
      <c r="A565" s="1">
        <v>5.4</v>
      </c>
      <c r="B565" s="3" t="s">
        <v>32</v>
      </c>
      <c r="C565" s="13">
        <f>+C566</f>
        <v>800000</v>
      </c>
      <c r="D565" s="13">
        <f t="shared" ref="D565:H565" si="440">+D566</f>
        <v>0</v>
      </c>
      <c r="E565" s="13">
        <f t="shared" si="440"/>
        <v>800000</v>
      </c>
      <c r="F565" s="13">
        <f t="shared" si="440"/>
        <v>0</v>
      </c>
      <c r="G565" s="13">
        <f t="shared" si="440"/>
        <v>0</v>
      </c>
      <c r="H565" s="13">
        <f t="shared" si="440"/>
        <v>800000</v>
      </c>
    </row>
    <row r="566" spans="1:10" x14ac:dyDescent="0.25">
      <c r="A566" s="10" t="s">
        <v>238</v>
      </c>
      <c r="B566" s="2" t="s">
        <v>239</v>
      </c>
      <c r="C566" s="7">
        <v>800000</v>
      </c>
      <c r="D566" s="7">
        <v>0</v>
      </c>
      <c r="E566" s="7">
        <f>+C566+D566</f>
        <v>800000</v>
      </c>
      <c r="F566" s="7">
        <v>0</v>
      </c>
      <c r="G566" s="7">
        <f t="shared" ref="G566" si="441">+F566</f>
        <v>0</v>
      </c>
      <c r="H566" s="7">
        <f t="shared" ref="H566" si="442">+E566-F566</f>
        <v>800000</v>
      </c>
    </row>
    <row r="567" spans="1:10" s="3" customFormat="1" x14ac:dyDescent="0.25">
      <c r="A567" s="1" t="s">
        <v>388</v>
      </c>
      <c r="B567" s="3" t="s">
        <v>33</v>
      </c>
      <c r="C567" s="13">
        <f>+C568+C569</f>
        <v>0</v>
      </c>
      <c r="D567" s="13">
        <f t="shared" ref="D567:H567" si="443">+D568+D569</f>
        <v>0</v>
      </c>
      <c r="E567" s="13">
        <f t="shared" si="443"/>
        <v>0</v>
      </c>
      <c r="F567" s="13">
        <f t="shared" si="443"/>
        <v>0</v>
      </c>
      <c r="G567" s="13">
        <f t="shared" si="443"/>
        <v>0</v>
      </c>
      <c r="H567" s="13">
        <f t="shared" si="443"/>
        <v>0</v>
      </c>
    </row>
    <row r="568" spans="1:10" x14ac:dyDescent="0.25">
      <c r="A568" s="10" t="s">
        <v>240</v>
      </c>
      <c r="B568" s="2" t="s">
        <v>243</v>
      </c>
      <c r="C568" s="7">
        <v>0</v>
      </c>
      <c r="D568" s="7">
        <v>0</v>
      </c>
      <c r="E568" s="7">
        <f t="shared" ref="E568:E569" si="444">+C568+D568</f>
        <v>0</v>
      </c>
      <c r="F568" s="7">
        <v>0</v>
      </c>
      <c r="G568" s="7">
        <f t="shared" ref="G568:G569" si="445">+F568</f>
        <v>0</v>
      </c>
      <c r="H568" s="7">
        <f t="shared" ref="H568:H569" si="446">+E568-F568</f>
        <v>0</v>
      </c>
    </row>
    <row r="569" spans="1:10" x14ac:dyDescent="0.25">
      <c r="A569" s="10" t="s">
        <v>241</v>
      </c>
      <c r="B569" s="2" t="s">
        <v>244</v>
      </c>
      <c r="C569" s="7">
        <v>0</v>
      </c>
      <c r="D569" s="7">
        <v>0</v>
      </c>
      <c r="E569" s="7">
        <f t="shared" si="444"/>
        <v>0</v>
      </c>
      <c r="F569" s="7">
        <v>0</v>
      </c>
      <c r="G569" s="7">
        <f t="shared" si="445"/>
        <v>0</v>
      </c>
      <c r="H569" s="7">
        <f t="shared" si="446"/>
        <v>0</v>
      </c>
    </row>
    <row r="570" spans="1:10" s="3" customFormat="1" x14ac:dyDescent="0.25">
      <c r="A570" s="1" t="s">
        <v>420</v>
      </c>
      <c r="B570" s="3" t="s">
        <v>422</v>
      </c>
      <c r="C570" s="13">
        <f>+C571</f>
        <v>478284.1</v>
      </c>
      <c r="D570" s="13">
        <f t="shared" ref="D570:H570" si="447">+D571</f>
        <v>0</v>
      </c>
      <c r="E570" s="13">
        <f>+E571</f>
        <v>478284.1</v>
      </c>
      <c r="F570" s="13">
        <f>+F571</f>
        <v>0</v>
      </c>
      <c r="G570" s="13">
        <f t="shared" si="447"/>
        <v>0</v>
      </c>
      <c r="H570" s="13">
        <f t="shared" si="447"/>
        <v>478284.1</v>
      </c>
    </row>
    <row r="571" spans="1:10" x14ac:dyDescent="0.25">
      <c r="A571" s="10" t="s">
        <v>421</v>
      </c>
      <c r="B571" s="2" t="s">
        <v>423</v>
      </c>
      <c r="C571" s="7">
        <v>478284.1</v>
      </c>
      <c r="D571" s="7">
        <v>0</v>
      </c>
      <c r="E571" s="7">
        <f>+C571+D571</f>
        <v>478284.1</v>
      </c>
      <c r="F571" s="7">
        <v>0</v>
      </c>
      <c r="G571" s="7">
        <f t="shared" ref="G571" si="448">+F571</f>
        <v>0</v>
      </c>
      <c r="H571" s="7">
        <f t="shared" ref="H571" si="449">+E571-F571</f>
        <v>478284.1</v>
      </c>
    </row>
    <row r="572" spans="1:10" s="3" customFormat="1" x14ac:dyDescent="0.25">
      <c r="A572" s="1"/>
      <c r="C572" s="6"/>
      <c r="D572" s="19"/>
      <c r="E572" s="19"/>
      <c r="F572" s="19"/>
      <c r="G572" s="19"/>
      <c r="H572" s="19"/>
    </row>
    <row r="573" spans="1:10" s="17" customFormat="1" ht="30" customHeight="1" x14ac:dyDescent="0.25">
      <c r="A573" s="40" t="s">
        <v>64</v>
      </c>
      <c r="B573" s="40"/>
      <c r="C573" s="16">
        <f>+C574+C577</f>
        <v>13616226</v>
      </c>
      <c r="D573" s="16">
        <f t="shared" ref="D573:H573" si="450">+D574+D577</f>
        <v>0</v>
      </c>
      <c r="E573" s="16">
        <f t="shared" si="450"/>
        <v>13616226</v>
      </c>
      <c r="F573" s="16">
        <f>+F574+F577</f>
        <v>1275952.1199999999</v>
      </c>
      <c r="G573" s="16">
        <f t="shared" si="450"/>
        <v>1275952.1199999999</v>
      </c>
      <c r="H573" s="16">
        <f t="shared" si="450"/>
        <v>12340273.879999999</v>
      </c>
      <c r="J573" s="18"/>
    </row>
    <row r="574" spans="1:10" s="3" customFormat="1" x14ac:dyDescent="0.25">
      <c r="A574" s="5">
        <v>3</v>
      </c>
      <c r="B574" s="4" t="s">
        <v>21</v>
      </c>
      <c r="C574" s="6">
        <f>+C575</f>
        <v>0</v>
      </c>
      <c r="D574" s="6">
        <f t="shared" ref="D574:H575" si="451">+D575</f>
        <v>0</v>
      </c>
      <c r="E574" s="6">
        <f t="shared" si="451"/>
        <v>0</v>
      </c>
      <c r="F574" s="6">
        <f t="shared" si="451"/>
        <v>0</v>
      </c>
      <c r="G574" s="6">
        <f t="shared" si="451"/>
        <v>0</v>
      </c>
      <c r="H574" s="6">
        <f t="shared" si="451"/>
        <v>0</v>
      </c>
    </row>
    <row r="575" spans="1:10" s="3" customFormat="1" x14ac:dyDescent="0.25">
      <c r="A575" s="1">
        <v>3.9</v>
      </c>
      <c r="B575" s="3" t="s">
        <v>26</v>
      </c>
      <c r="C575" s="13">
        <f>+C576</f>
        <v>0</v>
      </c>
      <c r="D575" s="13">
        <f t="shared" si="451"/>
        <v>0</v>
      </c>
      <c r="E575" s="13">
        <f t="shared" si="451"/>
        <v>0</v>
      </c>
      <c r="F575" s="13">
        <f t="shared" si="451"/>
        <v>0</v>
      </c>
      <c r="G575" s="13">
        <f t="shared" si="451"/>
        <v>0</v>
      </c>
      <c r="H575" s="13">
        <f t="shared" si="451"/>
        <v>0</v>
      </c>
    </row>
    <row r="576" spans="1:10" x14ac:dyDescent="0.25">
      <c r="A576" s="10" t="s">
        <v>195</v>
      </c>
      <c r="B576" s="2" t="s">
        <v>200</v>
      </c>
      <c r="C576" s="7">
        <v>0</v>
      </c>
      <c r="D576" s="7">
        <f>0-C576</f>
        <v>0</v>
      </c>
      <c r="E576" s="7">
        <f t="shared" ref="E576" si="452">+C576+D576</f>
        <v>0</v>
      </c>
      <c r="F576" s="7">
        <v>0</v>
      </c>
      <c r="G576" s="7">
        <f t="shared" ref="G576" si="453">+F576</f>
        <v>0</v>
      </c>
      <c r="H576" s="7">
        <f t="shared" ref="H576" si="454">+E576-F576</f>
        <v>0</v>
      </c>
    </row>
    <row r="577" spans="1:10" x14ac:dyDescent="0.25">
      <c r="A577" s="5">
        <v>6</v>
      </c>
      <c r="B577" s="4" t="s">
        <v>35</v>
      </c>
      <c r="C577" s="6">
        <f>+C578</f>
        <v>13616226</v>
      </c>
      <c r="D577" s="6">
        <f t="shared" ref="D577:H577" si="455">+D578</f>
        <v>0</v>
      </c>
      <c r="E577" s="6">
        <f t="shared" si="455"/>
        <v>13616226</v>
      </c>
      <c r="F577" s="6">
        <f t="shared" si="455"/>
        <v>1275952.1199999999</v>
      </c>
      <c r="G577" s="6">
        <f t="shared" si="455"/>
        <v>1275952.1199999999</v>
      </c>
      <c r="H577" s="6">
        <f t="shared" si="455"/>
        <v>12340273.879999999</v>
      </c>
    </row>
    <row r="578" spans="1:10" s="3" customFormat="1" x14ac:dyDescent="0.25">
      <c r="A578" s="1">
        <v>6.1</v>
      </c>
      <c r="B578" s="3" t="s">
        <v>53</v>
      </c>
      <c r="C578" s="13">
        <f>+C579+C580+C581+C582+C583</f>
        <v>13616226</v>
      </c>
      <c r="D578" s="13">
        <f>+D579+D580+D581+D582+D583</f>
        <v>0</v>
      </c>
      <c r="E578" s="13">
        <f t="shared" ref="E578:H578" si="456">+E579+E580+E581+E582+E583</f>
        <v>13616226</v>
      </c>
      <c r="F578" s="13">
        <f t="shared" si="456"/>
        <v>1275952.1199999999</v>
      </c>
      <c r="G578" s="13">
        <f t="shared" si="456"/>
        <v>1275952.1199999999</v>
      </c>
      <c r="H578" s="13">
        <f t="shared" si="456"/>
        <v>12340273.879999999</v>
      </c>
    </row>
    <row r="579" spans="1:10" x14ac:dyDescent="0.25">
      <c r="A579" s="10" t="s">
        <v>248</v>
      </c>
      <c r="B579" s="2" t="s">
        <v>253</v>
      </c>
      <c r="C579" s="7">
        <v>0</v>
      </c>
      <c r="D579" s="7">
        <v>0</v>
      </c>
      <c r="E579" s="7">
        <f t="shared" ref="E579:E583" si="457">+C579+D579</f>
        <v>0</v>
      </c>
      <c r="F579" s="7">
        <v>726324.82</v>
      </c>
      <c r="G579" s="7">
        <f t="shared" ref="G579:G583" si="458">+F579</f>
        <v>726324.82</v>
      </c>
      <c r="H579" s="7">
        <f t="shared" ref="H579:H583" si="459">+E579-F579</f>
        <v>-726324.82</v>
      </c>
    </row>
    <row r="580" spans="1:10" x14ac:dyDescent="0.25">
      <c r="A580" s="10" t="s">
        <v>249</v>
      </c>
      <c r="B580" s="2" t="s">
        <v>257</v>
      </c>
      <c r="C580" s="7">
        <v>13616226</v>
      </c>
      <c r="D580" s="7">
        <v>0</v>
      </c>
      <c r="E580" s="7">
        <f t="shared" si="457"/>
        <v>13616226</v>
      </c>
      <c r="F580" s="7">
        <v>416299.14</v>
      </c>
      <c r="G580" s="7">
        <f t="shared" si="458"/>
        <v>416299.14</v>
      </c>
      <c r="H580" s="7">
        <f t="shared" si="459"/>
        <v>13199926.859999999</v>
      </c>
    </row>
    <row r="581" spans="1:10" x14ac:dyDescent="0.25">
      <c r="A581" s="10" t="s">
        <v>250</v>
      </c>
      <c r="B581" s="2" t="s">
        <v>254</v>
      </c>
      <c r="C581" s="7">
        <v>0</v>
      </c>
      <c r="D581" s="7">
        <v>0</v>
      </c>
      <c r="E581" s="7">
        <f t="shared" si="457"/>
        <v>0</v>
      </c>
      <c r="F581" s="7">
        <v>133328.16</v>
      </c>
      <c r="G581" s="7">
        <f t="shared" si="458"/>
        <v>133328.16</v>
      </c>
      <c r="H581" s="7">
        <f t="shared" si="459"/>
        <v>-133328.16</v>
      </c>
    </row>
    <row r="582" spans="1:10" x14ac:dyDescent="0.25">
      <c r="A582" s="10" t="s">
        <v>251</v>
      </c>
      <c r="B582" s="2" t="s">
        <v>255</v>
      </c>
      <c r="C582" s="7">
        <v>0</v>
      </c>
      <c r="D582" s="7">
        <v>0</v>
      </c>
      <c r="E582" s="7">
        <f t="shared" si="457"/>
        <v>0</v>
      </c>
      <c r="F582" s="7">
        <v>0</v>
      </c>
      <c r="G582" s="7">
        <f t="shared" si="458"/>
        <v>0</v>
      </c>
      <c r="H582" s="7">
        <f t="shared" si="459"/>
        <v>0</v>
      </c>
    </row>
    <row r="583" spans="1:10" x14ac:dyDescent="0.25">
      <c r="A583" s="10" t="s">
        <v>252</v>
      </c>
      <c r="B583" s="2" t="s">
        <v>256</v>
      </c>
      <c r="C583" s="7">
        <v>0</v>
      </c>
      <c r="D583" s="7">
        <v>0</v>
      </c>
      <c r="E583" s="7">
        <f t="shared" si="457"/>
        <v>0</v>
      </c>
      <c r="F583" s="7">
        <v>0</v>
      </c>
      <c r="G583" s="7">
        <f t="shared" si="458"/>
        <v>0</v>
      </c>
      <c r="H583" s="7">
        <f t="shared" si="459"/>
        <v>0</v>
      </c>
    </row>
    <row r="584" spans="1:10" x14ac:dyDescent="0.25">
      <c r="A584" s="1"/>
      <c r="B584" s="3"/>
      <c r="C584" s="20"/>
      <c r="D584" s="21"/>
      <c r="E584" s="21"/>
      <c r="F584" s="21"/>
      <c r="G584" s="21"/>
      <c r="H584" s="21"/>
    </row>
    <row r="585" spans="1:10" s="17" customFormat="1" ht="15.75" x14ac:dyDescent="0.25">
      <c r="A585" s="14" t="s">
        <v>65</v>
      </c>
      <c r="B585" s="15"/>
      <c r="C585" s="16">
        <f t="shared" ref="C585:H585" si="460">+C586+C592</f>
        <v>0</v>
      </c>
      <c r="D585" s="16">
        <f t="shared" si="460"/>
        <v>0</v>
      </c>
      <c r="E585" s="16">
        <f t="shared" si="460"/>
        <v>0</v>
      </c>
      <c r="F585" s="16">
        <f t="shared" si="460"/>
        <v>1812998</v>
      </c>
      <c r="G585" s="16">
        <f t="shared" si="460"/>
        <v>1812998</v>
      </c>
      <c r="H585" s="16">
        <f t="shared" si="460"/>
        <v>-1812998</v>
      </c>
      <c r="J585" s="18"/>
    </row>
    <row r="586" spans="1:10" x14ac:dyDescent="0.25">
      <c r="A586" s="5">
        <v>1</v>
      </c>
      <c r="B586" s="4" t="s">
        <v>12</v>
      </c>
      <c r="C586" s="6">
        <f>+C587+C589</f>
        <v>0</v>
      </c>
      <c r="D586" s="6">
        <f t="shared" ref="D586:H586" si="461">+D587+D589</f>
        <v>0</v>
      </c>
      <c r="E586" s="6">
        <f t="shared" si="461"/>
        <v>0</v>
      </c>
      <c r="F586" s="6">
        <f t="shared" si="461"/>
        <v>1808127</v>
      </c>
      <c r="G586" s="6">
        <f t="shared" si="461"/>
        <v>1808127</v>
      </c>
      <c r="H586" s="6">
        <f t="shared" si="461"/>
        <v>-1808127</v>
      </c>
    </row>
    <row r="587" spans="1:10" s="3" customFormat="1" x14ac:dyDescent="0.25">
      <c r="A587" s="1">
        <v>1.4</v>
      </c>
      <c r="B587" s="3" t="s">
        <v>14</v>
      </c>
      <c r="C587" s="13">
        <f>+C588</f>
        <v>0</v>
      </c>
      <c r="D587" s="13">
        <f t="shared" ref="D587:H587" si="462">+D588</f>
        <v>0</v>
      </c>
      <c r="E587" s="13">
        <f t="shared" si="462"/>
        <v>0</v>
      </c>
      <c r="F587" s="13">
        <f t="shared" si="462"/>
        <v>1808127</v>
      </c>
      <c r="G587" s="13">
        <f t="shared" si="462"/>
        <v>1808127</v>
      </c>
      <c r="H587" s="13">
        <f t="shared" si="462"/>
        <v>-1808127</v>
      </c>
    </row>
    <row r="588" spans="1:10" x14ac:dyDescent="0.25">
      <c r="A588" s="10" t="s">
        <v>85</v>
      </c>
      <c r="B588" s="2" t="s">
        <v>86</v>
      </c>
      <c r="C588" s="7">
        <v>0</v>
      </c>
      <c r="D588" s="7">
        <v>0</v>
      </c>
      <c r="E588" s="7">
        <f t="shared" ref="E588" si="463">+C588+D588</f>
        <v>0</v>
      </c>
      <c r="F588" s="7">
        <v>1808127</v>
      </c>
      <c r="G588" s="7">
        <f t="shared" ref="G588" si="464">+F588</f>
        <v>1808127</v>
      </c>
      <c r="H588" s="7">
        <f t="shared" ref="H588" si="465">+E588-F588</f>
        <v>-1808127</v>
      </c>
    </row>
    <row r="589" spans="1:10" s="3" customFormat="1" ht="17.25" customHeight="1" x14ac:dyDescent="0.25">
      <c r="A589" s="22">
        <v>1.5</v>
      </c>
      <c r="B589" s="3" t="s">
        <v>395</v>
      </c>
      <c r="C589" s="13">
        <f>+C590+C591</f>
        <v>0</v>
      </c>
      <c r="D589" s="13">
        <f t="shared" ref="D589:H589" si="466">+D590+D591</f>
        <v>0</v>
      </c>
      <c r="E589" s="13">
        <f t="shared" si="466"/>
        <v>0</v>
      </c>
      <c r="F589" s="13">
        <f t="shared" si="466"/>
        <v>0</v>
      </c>
      <c r="G589" s="13">
        <f t="shared" si="466"/>
        <v>0</v>
      </c>
      <c r="H589" s="13">
        <f t="shared" si="466"/>
        <v>0</v>
      </c>
    </row>
    <row r="590" spans="1:10" x14ac:dyDescent="0.25">
      <c r="A590" s="10" t="s">
        <v>87</v>
      </c>
      <c r="B590" s="2" t="s">
        <v>396</v>
      </c>
      <c r="C590" s="7">
        <v>0</v>
      </c>
      <c r="D590" s="7">
        <v>0</v>
      </c>
      <c r="E590" s="7">
        <f t="shared" ref="E590:E591" si="467">+C590+D590</f>
        <v>0</v>
      </c>
      <c r="F590" s="7">
        <v>0</v>
      </c>
      <c r="G590" s="7">
        <f t="shared" ref="G590:G591" si="468">+F590</f>
        <v>0</v>
      </c>
      <c r="H590" s="7">
        <f t="shared" ref="H590:H591" si="469">+E590-F590</f>
        <v>0</v>
      </c>
    </row>
    <row r="591" spans="1:10" x14ac:dyDescent="0.25">
      <c r="A591" s="10" t="s">
        <v>89</v>
      </c>
      <c r="B591" s="2" t="s">
        <v>395</v>
      </c>
      <c r="C591" s="7">
        <v>0</v>
      </c>
      <c r="D591" s="7">
        <v>0</v>
      </c>
      <c r="E591" s="7">
        <f t="shared" si="467"/>
        <v>0</v>
      </c>
      <c r="F591" s="7">
        <v>0</v>
      </c>
      <c r="G591" s="7">
        <f t="shared" si="468"/>
        <v>0</v>
      </c>
      <c r="H591" s="7">
        <f t="shared" si="469"/>
        <v>0</v>
      </c>
    </row>
    <row r="592" spans="1:10" s="3" customFormat="1" x14ac:dyDescent="0.25">
      <c r="A592" s="5">
        <v>3</v>
      </c>
      <c r="B592" s="4" t="s">
        <v>21</v>
      </c>
      <c r="C592" s="6">
        <f>+C595+C593</f>
        <v>0</v>
      </c>
      <c r="D592" s="6">
        <f t="shared" ref="D592:H592" si="470">+D595+D593</f>
        <v>0</v>
      </c>
      <c r="E592" s="6">
        <f t="shared" si="470"/>
        <v>0</v>
      </c>
      <c r="F592" s="6">
        <f t="shared" si="470"/>
        <v>4871</v>
      </c>
      <c r="G592" s="6">
        <f t="shared" si="470"/>
        <v>4871</v>
      </c>
      <c r="H592" s="6">
        <f t="shared" si="470"/>
        <v>-4871</v>
      </c>
    </row>
    <row r="593" spans="1:10" s="3" customFormat="1" x14ac:dyDescent="0.25">
      <c r="A593" s="5" t="s">
        <v>368</v>
      </c>
      <c r="B593" s="4" t="s">
        <v>398</v>
      </c>
      <c r="C593" s="13">
        <f>+C594</f>
        <v>0</v>
      </c>
      <c r="D593" s="13">
        <f t="shared" ref="D593:H595" si="471">+D594</f>
        <v>0</v>
      </c>
      <c r="E593" s="13">
        <f t="shared" si="471"/>
        <v>0</v>
      </c>
      <c r="F593" s="13">
        <f t="shared" si="471"/>
        <v>0</v>
      </c>
      <c r="G593" s="13">
        <f t="shared" si="471"/>
        <v>0</v>
      </c>
      <c r="H593" s="13">
        <f t="shared" si="471"/>
        <v>0</v>
      </c>
    </row>
    <row r="594" spans="1:10" x14ac:dyDescent="0.25">
      <c r="A594" s="33" t="s">
        <v>165</v>
      </c>
      <c r="B594" s="12" t="s">
        <v>397</v>
      </c>
      <c r="C594" s="7">
        <v>0</v>
      </c>
      <c r="D594" s="7">
        <v>0</v>
      </c>
      <c r="E594" s="7">
        <f t="shared" ref="E594" si="472">+C594+D594</f>
        <v>0</v>
      </c>
      <c r="F594" s="7">
        <v>0</v>
      </c>
      <c r="G594" s="7">
        <f t="shared" ref="G594" si="473">+F594</f>
        <v>0</v>
      </c>
      <c r="H594" s="7">
        <f t="shared" ref="H594" si="474">+E594-F594</f>
        <v>0</v>
      </c>
    </row>
    <row r="595" spans="1:10" s="3" customFormat="1" x14ac:dyDescent="0.25">
      <c r="A595" s="1">
        <v>3.7</v>
      </c>
      <c r="B595" s="3" t="s">
        <v>24</v>
      </c>
      <c r="C595" s="13">
        <f>+C596</f>
        <v>0</v>
      </c>
      <c r="D595" s="13">
        <f t="shared" si="471"/>
        <v>0</v>
      </c>
      <c r="E595" s="13">
        <f t="shared" si="471"/>
        <v>0</v>
      </c>
      <c r="F595" s="13">
        <f t="shared" si="471"/>
        <v>4871</v>
      </c>
      <c r="G595" s="13">
        <f t="shared" si="471"/>
        <v>4871</v>
      </c>
      <c r="H595" s="13">
        <f t="shared" si="471"/>
        <v>-4871</v>
      </c>
    </row>
    <row r="596" spans="1:10" x14ac:dyDescent="0.25">
      <c r="A596" s="10" t="s">
        <v>182</v>
      </c>
      <c r="B596" s="2" t="s">
        <v>185</v>
      </c>
      <c r="C596" s="7">
        <v>0</v>
      </c>
      <c r="D596" s="7">
        <v>0</v>
      </c>
      <c r="E596" s="7">
        <f t="shared" ref="E596" si="475">+C596+D596</f>
        <v>0</v>
      </c>
      <c r="F596" s="7">
        <v>4871</v>
      </c>
      <c r="G596" s="7">
        <f t="shared" ref="G596" si="476">+F596</f>
        <v>4871</v>
      </c>
      <c r="H596" s="7">
        <f t="shared" ref="H596" si="477">+E596-F596</f>
        <v>-4871</v>
      </c>
    </row>
    <row r="597" spans="1:10" x14ac:dyDescent="0.25">
      <c r="A597" s="1"/>
      <c r="B597" s="3"/>
      <c r="C597" s="20"/>
      <c r="D597" s="21"/>
      <c r="E597" s="21"/>
      <c r="F597" s="21"/>
      <c r="G597" s="21"/>
      <c r="H597" s="21"/>
    </row>
    <row r="598" spans="1:10" s="17" customFormat="1" ht="15.75" x14ac:dyDescent="0.25">
      <c r="A598" s="14" t="s">
        <v>66</v>
      </c>
      <c r="B598" s="15"/>
      <c r="C598" s="16">
        <f>+C599+C611+C622+C629+C619</f>
        <v>10127987</v>
      </c>
      <c r="D598" s="16">
        <f t="shared" ref="D598:H598" si="478">+D599+D611+D622+D629+D619</f>
        <v>0</v>
      </c>
      <c r="E598" s="16">
        <f t="shared" si="478"/>
        <v>10127987</v>
      </c>
      <c r="F598" s="16">
        <f t="shared" si="478"/>
        <v>3933998.94</v>
      </c>
      <c r="G598" s="16">
        <f t="shared" si="478"/>
        <v>3933998.94</v>
      </c>
      <c r="H598" s="16">
        <f t="shared" si="478"/>
        <v>6193988.0600000005</v>
      </c>
      <c r="I598" s="39"/>
      <c r="J598" s="18"/>
    </row>
    <row r="599" spans="1:10" s="3" customFormat="1" x14ac:dyDescent="0.25">
      <c r="A599" s="5">
        <v>2</v>
      </c>
      <c r="B599" s="4" t="s">
        <v>17</v>
      </c>
      <c r="C599" s="6">
        <f t="shared" ref="C599:E599" si="479">+C605+C608+C600</f>
        <v>2990250</v>
      </c>
      <c r="D599" s="6">
        <f t="shared" si="479"/>
        <v>0</v>
      </c>
      <c r="E599" s="6">
        <f t="shared" si="479"/>
        <v>2990250</v>
      </c>
      <c r="F599" s="6">
        <f>+F605+F608+F600</f>
        <v>1847121.94</v>
      </c>
      <c r="G599" s="6">
        <f t="shared" ref="G599:H599" si="480">+G605+G608+G600</f>
        <v>1847121.94</v>
      </c>
      <c r="H599" s="6">
        <f t="shared" si="480"/>
        <v>1143128.06</v>
      </c>
    </row>
    <row r="600" spans="1:10" s="3" customFormat="1" x14ac:dyDescent="0.25">
      <c r="A600" s="22">
        <v>2.1</v>
      </c>
      <c r="B600" s="3" t="s">
        <v>63</v>
      </c>
      <c r="C600" s="13">
        <f>+C601+C602+C603+C604</f>
        <v>9750</v>
      </c>
      <c r="D600" s="13">
        <f t="shared" ref="D600:H600" si="481">+D601+D602+D603+D604</f>
        <v>0</v>
      </c>
      <c r="E600" s="13">
        <f t="shared" si="481"/>
        <v>9750</v>
      </c>
      <c r="F600" s="13">
        <f t="shared" si="481"/>
        <v>49416</v>
      </c>
      <c r="G600" s="13">
        <f t="shared" si="481"/>
        <v>49416</v>
      </c>
      <c r="H600" s="13">
        <f t="shared" si="481"/>
        <v>-39666</v>
      </c>
      <c r="I600" s="19"/>
    </row>
    <row r="601" spans="1:10" x14ac:dyDescent="0.25">
      <c r="A601" s="10" t="s">
        <v>92</v>
      </c>
      <c r="B601" s="2" t="s">
        <v>98</v>
      </c>
      <c r="C601" s="7">
        <v>4875</v>
      </c>
      <c r="D601" s="7">
        <v>0</v>
      </c>
      <c r="E601" s="7">
        <f t="shared" ref="E601:E604" si="482">+C601+D601</f>
        <v>4875</v>
      </c>
      <c r="F601" s="7">
        <v>0</v>
      </c>
      <c r="G601" s="7">
        <f t="shared" ref="G601:G604" si="483">+F601</f>
        <v>0</v>
      </c>
      <c r="H601" s="7">
        <f t="shared" ref="H601:H604" si="484">+E601-F601</f>
        <v>4875</v>
      </c>
    </row>
    <row r="602" spans="1:10" x14ac:dyDescent="0.25">
      <c r="A602" s="10" t="s">
        <v>93</v>
      </c>
      <c r="B602" s="2" t="s">
        <v>99</v>
      </c>
      <c r="C602" s="7">
        <v>4875</v>
      </c>
      <c r="D602" s="7">
        <v>0</v>
      </c>
      <c r="E602" s="7">
        <f t="shared" si="482"/>
        <v>4875</v>
      </c>
      <c r="F602" s="7">
        <v>49416</v>
      </c>
      <c r="G602" s="7">
        <f t="shared" si="483"/>
        <v>49416</v>
      </c>
      <c r="H602" s="7">
        <f t="shared" si="484"/>
        <v>-44541</v>
      </c>
    </row>
    <row r="603" spans="1:10" x14ac:dyDescent="0.25">
      <c r="A603" s="10" t="s">
        <v>94</v>
      </c>
      <c r="B603" s="2" t="s">
        <v>100</v>
      </c>
      <c r="C603" s="7">
        <v>0</v>
      </c>
      <c r="D603" s="7">
        <v>0</v>
      </c>
      <c r="E603" s="7">
        <f t="shared" si="482"/>
        <v>0</v>
      </c>
      <c r="F603" s="7">
        <v>0</v>
      </c>
      <c r="G603" s="7">
        <f t="shared" si="483"/>
        <v>0</v>
      </c>
      <c r="H603" s="7">
        <f t="shared" si="484"/>
        <v>0</v>
      </c>
    </row>
    <row r="604" spans="1:10" x14ac:dyDescent="0.25">
      <c r="A604" s="10" t="s">
        <v>95</v>
      </c>
      <c r="B604" s="30" t="s">
        <v>101</v>
      </c>
      <c r="C604" s="7">
        <v>0</v>
      </c>
      <c r="D604" s="7">
        <v>0</v>
      </c>
      <c r="E604" s="7">
        <f t="shared" si="482"/>
        <v>0</v>
      </c>
      <c r="F604" s="7">
        <v>0</v>
      </c>
      <c r="G604" s="7">
        <f t="shared" si="483"/>
        <v>0</v>
      </c>
      <c r="H604" s="7">
        <f t="shared" si="484"/>
        <v>0</v>
      </c>
    </row>
    <row r="605" spans="1:10" s="3" customFormat="1" x14ac:dyDescent="0.25">
      <c r="A605" s="1">
        <v>2.7</v>
      </c>
      <c r="B605" s="3" t="s">
        <v>43</v>
      </c>
      <c r="C605" s="13">
        <f>+C607+C606</f>
        <v>1792500</v>
      </c>
      <c r="D605" s="13">
        <f t="shared" ref="D605:H605" si="485">+D607+D606</f>
        <v>0</v>
      </c>
      <c r="E605" s="13">
        <f t="shared" si="485"/>
        <v>1792500</v>
      </c>
      <c r="F605" s="13">
        <f t="shared" si="485"/>
        <v>811705.94</v>
      </c>
      <c r="G605" s="13">
        <f t="shared" si="485"/>
        <v>811705.94</v>
      </c>
      <c r="H605" s="13">
        <f t="shared" si="485"/>
        <v>980794.06</v>
      </c>
    </row>
    <row r="606" spans="1:10" x14ac:dyDescent="0.25">
      <c r="A606" s="10" t="s">
        <v>117</v>
      </c>
      <c r="B606" s="2" t="s">
        <v>399</v>
      </c>
      <c r="C606" s="7">
        <v>1792500</v>
      </c>
      <c r="D606" s="7">
        <v>0</v>
      </c>
      <c r="E606" s="7">
        <f t="shared" ref="E606:E607" si="486">+C606+D606</f>
        <v>1792500</v>
      </c>
      <c r="F606" s="7">
        <v>811705.94</v>
      </c>
      <c r="G606" s="7">
        <f t="shared" ref="G606:G607" si="487">+F606</f>
        <v>811705.94</v>
      </c>
      <c r="H606" s="7">
        <f t="shared" ref="H606:H607" si="488">+E606-F606</f>
        <v>980794.06</v>
      </c>
    </row>
    <row r="607" spans="1:10" x14ac:dyDescent="0.25">
      <c r="A607" s="10" t="s">
        <v>118</v>
      </c>
      <c r="B607" s="2" t="s">
        <v>121</v>
      </c>
      <c r="C607" s="7">
        <v>0</v>
      </c>
      <c r="D607" s="7">
        <v>0</v>
      </c>
      <c r="E607" s="7">
        <f t="shared" si="486"/>
        <v>0</v>
      </c>
      <c r="F607" s="7">
        <v>0</v>
      </c>
      <c r="G607" s="7">
        <f t="shared" si="487"/>
        <v>0</v>
      </c>
      <c r="H607" s="7">
        <f t="shared" si="488"/>
        <v>0</v>
      </c>
    </row>
    <row r="608" spans="1:10" s="3" customFormat="1" x14ac:dyDescent="0.25">
      <c r="A608" s="1">
        <v>2.8</v>
      </c>
      <c r="B608" s="3" t="s">
        <v>20</v>
      </c>
      <c r="C608" s="13">
        <f>+C609+C610</f>
        <v>1188000</v>
      </c>
      <c r="D608" s="13">
        <f t="shared" ref="D608:H608" si="489">+D609+D610</f>
        <v>0</v>
      </c>
      <c r="E608" s="13">
        <f t="shared" si="489"/>
        <v>1188000</v>
      </c>
      <c r="F608" s="13">
        <f t="shared" si="489"/>
        <v>986000</v>
      </c>
      <c r="G608" s="13">
        <f t="shared" si="489"/>
        <v>986000</v>
      </c>
      <c r="H608" s="13">
        <f t="shared" si="489"/>
        <v>202000</v>
      </c>
    </row>
    <row r="609" spans="1:8" x14ac:dyDescent="0.25">
      <c r="A609" s="10" t="s">
        <v>123</v>
      </c>
      <c r="B609" s="2" t="s">
        <v>125</v>
      </c>
      <c r="C609" s="7">
        <v>1188000</v>
      </c>
      <c r="D609" s="7">
        <v>0</v>
      </c>
      <c r="E609" s="7">
        <f t="shared" ref="E609:E610" si="490">+C609+D609</f>
        <v>1188000</v>
      </c>
      <c r="F609" s="7">
        <v>0</v>
      </c>
      <c r="G609" s="7">
        <f t="shared" ref="G609:G610" si="491">+F609</f>
        <v>0</v>
      </c>
      <c r="H609" s="7">
        <f t="shared" ref="H609:H610" si="492">+E609-F609</f>
        <v>1188000</v>
      </c>
    </row>
    <row r="610" spans="1:8" x14ac:dyDescent="0.25">
      <c r="A610" s="10" t="s">
        <v>124</v>
      </c>
      <c r="B610" s="2" t="s">
        <v>126</v>
      </c>
      <c r="C610" s="7">
        <v>0</v>
      </c>
      <c r="D610" s="7">
        <v>0</v>
      </c>
      <c r="E610" s="7">
        <f t="shared" si="490"/>
        <v>0</v>
      </c>
      <c r="F610" s="7">
        <v>986000</v>
      </c>
      <c r="G610" s="7">
        <f t="shared" si="491"/>
        <v>986000</v>
      </c>
      <c r="H610" s="7">
        <f t="shared" si="492"/>
        <v>-986000</v>
      </c>
    </row>
    <row r="611" spans="1:8" s="3" customFormat="1" x14ac:dyDescent="0.25">
      <c r="A611" s="5">
        <v>3</v>
      </c>
      <c r="B611" s="4" t="s">
        <v>21</v>
      </c>
      <c r="C611" s="6">
        <f>+C612+C617</f>
        <v>3620731.96</v>
      </c>
      <c r="D611" s="6">
        <f t="shared" ref="D611:H611" si="493">+D612+D617</f>
        <v>0</v>
      </c>
      <c r="E611" s="6">
        <f t="shared" si="493"/>
        <v>3620731.96</v>
      </c>
      <c r="F611" s="6">
        <f t="shared" si="493"/>
        <v>1772471</v>
      </c>
      <c r="G611" s="6">
        <f t="shared" si="493"/>
        <v>1772471</v>
      </c>
      <c r="H611" s="6">
        <f t="shared" si="493"/>
        <v>1848260.96</v>
      </c>
    </row>
    <row r="612" spans="1:8" s="3" customFormat="1" x14ac:dyDescent="0.25">
      <c r="A612" s="1">
        <v>3.3</v>
      </c>
      <c r="B612" s="3" t="s">
        <v>45</v>
      </c>
      <c r="C612" s="13">
        <f>+C613+C614+C615+C616</f>
        <v>3620731.96</v>
      </c>
      <c r="D612" s="13">
        <f t="shared" ref="D612:H612" si="494">+D613+D614+D615+D616</f>
        <v>0</v>
      </c>
      <c r="E612" s="13">
        <f t="shared" si="494"/>
        <v>3620731.96</v>
      </c>
      <c r="F612" s="13">
        <f t="shared" si="494"/>
        <v>1772471</v>
      </c>
      <c r="G612" s="13">
        <f t="shared" si="494"/>
        <v>1772471</v>
      </c>
      <c r="H612" s="13">
        <f t="shared" si="494"/>
        <v>1848260.96</v>
      </c>
    </row>
    <row r="613" spans="1:8" x14ac:dyDescent="0.25">
      <c r="A613" s="10" t="s">
        <v>154</v>
      </c>
      <c r="B613" s="2" t="s">
        <v>161</v>
      </c>
      <c r="C613" s="7">
        <v>1658000</v>
      </c>
      <c r="D613" s="7">
        <v>0</v>
      </c>
      <c r="E613" s="7">
        <f t="shared" ref="E613:E616" si="495">+C613+D613</f>
        <v>1658000</v>
      </c>
      <c r="F613" s="7">
        <v>827500</v>
      </c>
      <c r="G613" s="7">
        <f t="shared" ref="G613:G616" si="496">+F613</f>
        <v>827500</v>
      </c>
      <c r="H613" s="7">
        <f t="shared" ref="H613:H616" si="497">+E613-F613</f>
        <v>830500</v>
      </c>
    </row>
    <row r="614" spans="1:8" x14ac:dyDescent="0.25">
      <c r="A614" s="10" t="s">
        <v>155</v>
      </c>
      <c r="B614" s="2" t="s">
        <v>162</v>
      </c>
      <c r="C614" s="7">
        <v>494900</v>
      </c>
      <c r="D614" s="7">
        <v>0</v>
      </c>
      <c r="E614" s="7">
        <f t="shared" si="495"/>
        <v>494900</v>
      </c>
      <c r="F614" s="7">
        <v>0</v>
      </c>
      <c r="G614" s="7">
        <f t="shared" si="496"/>
        <v>0</v>
      </c>
      <c r="H614" s="7">
        <f t="shared" si="497"/>
        <v>494900</v>
      </c>
    </row>
    <row r="615" spans="1:8" x14ac:dyDescent="0.25">
      <c r="A615" s="10" t="s">
        <v>156</v>
      </c>
      <c r="B615" s="2" t="s">
        <v>163</v>
      </c>
      <c r="C615" s="7">
        <v>0</v>
      </c>
      <c r="D615" s="7">
        <v>0</v>
      </c>
      <c r="E615" s="7">
        <f t="shared" si="495"/>
        <v>0</v>
      </c>
      <c r="F615" s="7">
        <v>0</v>
      </c>
      <c r="G615" s="7">
        <f t="shared" si="496"/>
        <v>0</v>
      </c>
      <c r="H615" s="7">
        <f t="shared" si="497"/>
        <v>0</v>
      </c>
    </row>
    <row r="616" spans="1:8" x14ac:dyDescent="0.25">
      <c r="A616" s="10" t="s">
        <v>157</v>
      </c>
      <c r="B616" s="2" t="s">
        <v>164</v>
      </c>
      <c r="C616" s="7">
        <v>1467831.96</v>
      </c>
      <c r="D616" s="7">
        <v>0</v>
      </c>
      <c r="E616" s="7">
        <f t="shared" si="495"/>
        <v>1467831.96</v>
      </c>
      <c r="F616" s="7">
        <v>944971</v>
      </c>
      <c r="G616" s="7">
        <f t="shared" si="496"/>
        <v>944971</v>
      </c>
      <c r="H616" s="7">
        <f t="shared" si="497"/>
        <v>522860.95999999996</v>
      </c>
    </row>
    <row r="617" spans="1:8" s="3" customFormat="1" x14ac:dyDescent="0.25">
      <c r="A617" s="1" t="s">
        <v>368</v>
      </c>
      <c r="B617" s="31" t="s">
        <v>46</v>
      </c>
      <c r="C617" s="13">
        <f>+C618</f>
        <v>0</v>
      </c>
      <c r="D617" s="13">
        <f t="shared" ref="D617:H617" si="498">+D618</f>
        <v>0</v>
      </c>
      <c r="E617" s="13">
        <f t="shared" si="498"/>
        <v>0</v>
      </c>
      <c r="F617" s="13">
        <f t="shared" si="498"/>
        <v>0</v>
      </c>
      <c r="G617" s="13">
        <f t="shared" si="498"/>
        <v>0</v>
      </c>
      <c r="H617" s="13">
        <f t="shared" si="498"/>
        <v>0</v>
      </c>
    </row>
    <row r="618" spans="1:8" x14ac:dyDescent="0.25">
      <c r="A618" s="10" t="s">
        <v>165</v>
      </c>
      <c r="B618" s="30" t="s">
        <v>167</v>
      </c>
      <c r="C618" s="7">
        <v>0</v>
      </c>
      <c r="D618" s="7">
        <v>0</v>
      </c>
      <c r="E618" s="7">
        <f t="shared" ref="E618" si="499">+C618+D618</f>
        <v>0</v>
      </c>
      <c r="F618" s="7">
        <v>0</v>
      </c>
      <c r="G618" s="7">
        <f t="shared" ref="G618" si="500">+F618</f>
        <v>0</v>
      </c>
      <c r="H618" s="7">
        <f t="shared" ref="H618" si="501">+E618-F618</f>
        <v>0</v>
      </c>
    </row>
    <row r="619" spans="1:8" s="3" customFormat="1" x14ac:dyDescent="0.25">
      <c r="A619" s="5">
        <v>4</v>
      </c>
      <c r="B619" s="4" t="s">
        <v>49</v>
      </c>
      <c r="C619" s="6">
        <f>+C620</f>
        <v>0</v>
      </c>
      <c r="D619" s="6">
        <f t="shared" ref="D619:H620" si="502">+D620</f>
        <v>0</v>
      </c>
      <c r="E619" s="6">
        <f t="shared" si="502"/>
        <v>0</v>
      </c>
      <c r="F619" s="6">
        <f t="shared" si="502"/>
        <v>67500</v>
      </c>
      <c r="G619" s="6">
        <f t="shared" si="502"/>
        <v>67500</v>
      </c>
      <c r="H619" s="6">
        <f t="shared" si="502"/>
        <v>-67500</v>
      </c>
    </row>
    <row r="620" spans="1:8" s="3" customFormat="1" x14ac:dyDescent="0.25">
      <c r="A620" s="1">
        <v>4.4000000000000004</v>
      </c>
      <c r="B620" s="3" t="s">
        <v>28</v>
      </c>
      <c r="C620" s="13">
        <f>+C621</f>
        <v>0</v>
      </c>
      <c r="D620" s="13">
        <f t="shared" si="502"/>
        <v>0</v>
      </c>
      <c r="E620" s="13">
        <f t="shared" si="502"/>
        <v>0</v>
      </c>
      <c r="F620" s="13">
        <f t="shared" si="502"/>
        <v>67500</v>
      </c>
      <c r="G620" s="13">
        <f t="shared" si="502"/>
        <v>67500</v>
      </c>
      <c r="H620" s="13">
        <f t="shared" si="502"/>
        <v>-67500</v>
      </c>
    </row>
    <row r="621" spans="1:8" x14ac:dyDescent="0.25">
      <c r="A621" s="10" t="s">
        <v>210</v>
      </c>
      <c r="B621" s="30" t="s">
        <v>215</v>
      </c>
      <c r="C621" s="7">
        <v>0</v>
      </c>
      <c r="D621" s="7">
        <v>0</v>
      </c>
      <c r="E621" s="7">
        <f t="shared" ref="E621" si="503">+C621+D621</f>
        <v>0</v>
      </c>
      <c r="F621" s="7">
        <v>67500</v>
      </c>
      <c r="G621" s="7">
        <f>+F621</f>
        <v>67500</v>
      </c>
      <c r="H621" s="7">
        <f t="shared" ref="H621" si="504">+E621-F621</f>
        <v>-67500</v>
      </c>
    </row>
    <row r="622" spans="1:8" s="3" customFormat="1" x14ac:dyDescent="0.25">
      <c r="A622" s="5">
        <v>5</v>
      </c>
      <c r="B622" s="4" t="s">
        <v>30</v>
      </c>
      <c r="C622" s="6">
        <f>+C623+C625+C627</f>
        <v>3517005.04</v>
      </c>
      <c r="D622" s="6">
        <f t="shared" ref="D622:H622" si="505">+D623+D625+D627</f>
        <v>0</v>
      </c>
      <c r="E622" s="6">
        <f t="shared" si="505"/>
        <v>3517005.04</v>
      </c>
      <c r="F622" s="6">
        <f t="shared" si="505"/>
        <v>246906</v>
      </c>
      <c r="G622" s="6">
        <f t="shared" si="505"/>
        <v>246906</v>
      </c>
      <c r="H622" s="6">
        <f t="shared" si="505"/>
        <v>3270099.04</v>
      </c>
    </row>
    <row r="623" spans="1:8" s="3" customFormat="1" ht="18.75" customHeight="1" x14ac:dyDescent="0.25">
      <c r="A623" s="1">
        <v>5.2</v>
      </c>
      <c r="B623" s="3" t="s">
        <v>52</v>
      </c>
      <c r="C623" s="13">
        <f>+C624</f>
        <v>0</v>
      </c>
      <c r="D623" s="13">
        <f t="shared" ref="D623:H623" si="506">+D624</f>
        <v>0</v>
      </c>
      <c r="E623" s="13">
        <f t="shared" si="506"/>
        <v>0</v>
      </c>
      <c r="F623" s="13">
        <f t="shared" si="506"/>
        <v>246906</v>
      </c>
      <c r="G623" s="13">
        <f t="shared" si="506"/>
        <v>246906</v>
      </c>
      <c r="H623" s="13">
        <f t="shared" si="506"/>
        <v>-246906</v>
      </c>
    </row>
    <row r="624" spans="1:8" x14ac:dyDescent="0.25">
      <c r="A624" s="10" t="s">
        <v>233</v>
      </c>
      <c r="B624" s="2" t="s">
        <v>236</v>
      </c>
      <c r="C624" s="7">
        <v>0</v>
      </c>
      <c r="D624" s="7">
        <v>0</v>
      </c>
      <c r="E624" s="7">
        <f t="shared" ref="E624" si="507">+C624+D624</f>
        <v>0</v>
      </c>
      <c r="F624" s="7">
        <v>246906</v>
      </c>
      <c r="G624" s="7">
        <f t="shared" ref="G624" si="508">+F624</f>
        <v>246906</v>
      </c>
      <c r="H624" s="7">
        <f t="shared" ref="H624" si="509">+E624-F624</f>
        <v>-246906</v>
      </c>
    </row>
    <row r="625" spans="1:10" s="3" customFormat="1" x14ac:dyDescent="0.25">
      <c r="A625" s="1">
        <v>5.4</v>
      </c>
      <c r="B625" s="3" t="s">
        <v>32</v>
      </c>
      <c r="C625" s="13">
        <f>+C626</f>
        <v>3166862.08</v>
      </c>
      <c r="D625" s="13">
        <f t="shared" ref="D625:H625" si="510">+D626</f>
        <v>0</v>
      </c>
      <c r="E625" s="13">
        <f t="shared" si="510"/>
        <v>3166862.08</v>
      </c>
      <c r="F625" s="13">
        <f t="shared" si="510"/>
        <v>0</v>
      </c>
      <c r="G625" s="13">
        <f t="shared" si="510"/>
        <v>0</v>
      </c>
      <c r="H625" s="13">
        <f t="shared" si="510"/>
        <v>3166862.08</v>
      </c>
    </row>
    <row r="626" spans="1:10" x14ac:dyDescent="0.25">
      <c r="A626" s="10" t="s">
        <v>238</v>
      </c>
      <c r="B626" s="2" t="s">
        <v>239</v>
      </c>
      <c r="C626" s="7">
        <v>3166862.08</v>
      </c>
      <c r="D626" s="7">
        <v>0</v>
      </c>
      <c r="E626" s="7">
        <f t="shared" ref="E626" si="511">+C626+D626</f>
        <v>3166862.08</v>
      </c>
      <c r="F626" s="7">
        <v>0</v>
      </c>
      <c r="G626" s="7">
        <f t="shared" ref="G626" si="512">+F626</f>
        <v>0</v>
      </c>
      <c r="H626" s="7">
        <f t="shared" ref="H626" si="513">+E626-F626</f>
        <v>3166862.08</v>
      </c>
    </row>
    <row r="627" spans="1:10" s="3" customFormat="1" x14ac:dyDescent="0.25">
      <c r="A627" s="1">
        <v>5.6</v>
      </c>
      <c r="B627" s="3" t="s">
        <v>33</v>
      </c>
      <c r="C627" s="13">
        <f>+C628</f>
        <v>350142.96</v>
      </c>
      <c r="D627" s="13">
        <f t="shared" ref="D627:H627" si="514">+D628</f>
        <v>0</v>
      </c>
      <c r="E627" s="13">
        <f t="shared" si="514"/>
        <v>350142.96</v>
      </c>
      <c r="F627" s="13">
        <f t="shared" si="514"/>
        <v>0</v>
      </c>
      <c r="G627" s="13">
        <f t="shared" si="514"/>
        <v>0</v>
      </c>
      <c r="H627" s="13">
        <f t="shared" si="514"/>
        <v>350142.96</v>
      </c>
    </row>
    <row r="628" spans="1:10" x14ac:dyDescent="0.25">
      <c r="A628" s="10" t="s">
        <v>240</v>
      </c>
      <c r="B628" s="2" t="s">
        <v>243</v>
      </c>
      <c r="C628" s="7">
        <v>350142.96</v>
      </c>
      <c r="D628" s="7">
        <v>0</v>
      </c>
      <c r="E628" s="7">
        <f t="shared" ref="E628" si="515">+C628+D628</f>
        <v>350142.96</v>
      </c>
      <c r="F628" s="7">
        <v>0</v>
      </c>
      <c r="G628" s="7">
        <f t="shared" ref="G628" si="516">+F628</f>
        <v>0</v>
      </c>
      <c r="H628" s="7">
        <f t="shared" ref="H628" si="517">+E628-F628</f>
        <v>350142.96</v>
      </c>
    </row>
    <row r="629" spans="1:10" x14ac:dyDescent="0.25">
      <c r="A629" s="5">
        <v>6</v>
      </c>
      <c r="B629" s="4" t="s">
        <v>35</v>
      </c>
      <c r="C629" s="6">
        <f>+C630</f>
        <v>0</v>
      </c>
      <c r="D629" s="6">
        <f t="shared" ref="D629:H630" si="518">+D630</f>
        <v>0</v>
      </c>
      <c r="E629" s="6">
        <f t="shared" si="518"/>
        <v>0</v>
      </c>
      <c r="F629" s="6">
        <f t="shared" si="518"/>
        <v>0</v>
      </c>
      <c r="G629" s="6">
        <f t="shared" si="518"/>
        <v>0</v>
      </c>
      <c r="H629" s="6">
        <f t="shared" si="518"/>
        <v>0</v>
      </c>
    </row>
    <row r="630" spans="1:10" s="3" customFormat="1" x14ac:dyDescent="0.25">
      <c r="A630" s="1">
        <v>6.1</v>
      </c>
      <c r="B630" s="3" t="s">
        <v>53</v>
      </c>
      <c r="C630" s="13">
        <f>+C631</f>
        <v>0</v>
      </c>
      <c r="D630" s="13">
        <f t="shared" si="518"/>
        <v>0</v>
      </c>
      <c r="E630" s="13">
        <f t="shared" si="518"/>
        <v>0</v>
      </c>
      <c r="F630" s="13">
        <f t="shared" si="518"/>
        <v>0</v>
      </c>
      <c r="G630" s="13">
        <f t="shared" si="518"/>
        <v>0</v>
      </c>
      <c r="H630" s="13">
        <f t="shared" si="518"/>
        <v>0</v>
      </c>
    </row>
    <row r="631" spans="1:10" x14ac:dyDescent="0.25">
      <c r="A631" s="10" t="s">
        <v>248</v>
      </c>
      <c r="B631" s="2" t="s">
        <v>253</v>
      </c>
      <c r="C631" s="7">
        <v>0</v>
      </c>
      <c r="D631" s="7">
        <v>0</v>
      </c>
      <c r="E631" s="7">
        <f t="shared" ref="E631" si="519">+C631+D631</f>
        <v>0</v>
      </c>
      <c r="F631" s="7">
        <v>0</v>
      </c>
      <c r="G631" s="7">
        <f>+F631</f>
        <v>0</v>
      </c>
      <c r="H631" s="7">
        <f t="shared" ref="H631" si="520">+E631-F631</f>
        <v>0</v>
      </c>
    </row>
    <row r="632" spans="1:10" x14ac:dyDescent="0.25">
      <c r="A632" s="1"/>
      <c r="B632" s="3"/>
      <c r="C632" s="20"/>
      <c r="D632" s="21"/>
      <c r="E632" s="21"/>
      <c r="F632" s="21"/>
      <c r="G632" s="21"/>
      <c r="H632" s="21"/>
    </row>
    <row r="633" spans="1:10" s="17" customFormat="1" ht="15.75" x14ac:dyDescent="0.25">
      <c r="A633" s="14" t="s">
        <v>418</v>
      </c>
      <c r="B633" s="15"/>
      <c r="C633" s="16">
        <f>+C637+C634</f>
        <v>3156178.63</v>
      </c>
      <c r="D633" s="16">
        <f t="shared" ref="D633:F633" si="521">+D637+D634</f>
        <v>0</v>
      </c>
      <c r="E633" s="16">
        <f t="shared" si="521"/>
        <v>3156178.63</v>
      </c>
      <c r="F633" s="16">
        <f t="shared" si="521"/>
        <v>0</v>
      </c>
      <c r="G633" s="16">
        <f>+G637+G634</f>
        <v>0</v>
      </c>
      <c r="H633" s="16">
        <f>+H637+H634</f>
        <v>3156178.63</v>
      </c>
      <c r="J633" s="18"/>
    </row>
    <row r="634" spans="1:10" s="3" customFormat="1" x14ac:dyDescent="0.25">
      <c r="A634" s="5">
        <v>3</v>
      </c>
      <c r="B634" s="4" t="s">
        <v>21</v>
      </c>
      <c r="C634" s="6">
        <f>+C635</f>
        <v>0</v>
      </c>
      <c r="D634" s="6">
        <f t="shared" ref="D634:H635" si="522">+D635</f>
        <v>0</v>
      </c>
      <c r="E634" s="6">
        <f t="shared" si="522"/>
        <v>0</v>
      </c>
      <c r="F634" s="6">
        <f t="shared" si="522"/>
        <v>0</v>
      </c>
      <c r="G634" s="6">
        <f t="shared" si="522"/>
        <v>0</v>
      </c>
      <c r="H634" s="6">
        <f t="shared" si="522"/>
        <v>0</v>
      </c>
    </row>
    <row r="635" spans="1:10" s="3" customFormat="1" x14ac:dyDescent="0.25">
      <c r="A635" s="1">
        <v>3.5</v>
      </c>
      <c r="B635" s="3" t="s">
        <v>47</v>
      </c>
      <c r="C635" s="13">
        <f>+C636</f>
        <v>0</v>
      </c>
      <c r="D635" s="13">
        <f t="shared" si="522"/>
        <v>0</v>
      </c>
      <c r="E635" s="13">
        <f t="shared" si="522"/>
        <v>0</v>
      </c>
      <c r="F635" s="13">
        <f t="shared" si="522"/>
        <v>0</v>
      </c>
      <c r="G635" s="13">
        <f t="shared" si="522"/>
        <v>0</v>
      </c>
      <c r="H635" s="13">
        <f t="shared" si="522"/>
        <v>0</v>
      </c>
      <c r="I635" s="28"/>
    </row>
    <row r="636" spans="1:10" x14ac:dyDescent="0.25">
      <c r="A636" s="10" t="s">
        <v>169</v>
      </c>
      <c r="B636" s="2" t="s">
        <v>174</v>
      </c>
      <c r="C636" s="7">
        <v>0</v>
      </c>
      <c r="D636" s="7">
        <v>0</v>
      </c>
      <c r="E636" s="7">
        <f t="shared" ref="E636" si="523">+C636+D636</f>
        <v>0</v>
      </c>
      <c r="F636" s="7">
        <v>0</v>
      </c>
      <c r="G636" s="7">
        <f t="shared" ref="G636" si="524">+F636</f>
        <v>0</v>
      </c>
      <c r="H636" s="7">
        <f t="shared" ref="H636" si="525">+E636-F636</f>
        <v>0</v>
      </c>
      <c r="I636" s="28"/>
    </row>
    <row r="637" spans="1:10" x14ac:dyDescent="0.25">
      <c r="A637" s="5">
        <v>6</v>
      </c>
      <c r="B637" s="4" t="s">
        <v>35</v>
      </c>
      <c r="C637" s="6">
        <f t="shared" ref="C637:H637" si="526">+C638</f>
        <v>3156178.63</v>
      </c>
      <c r="D637" s="6">
        <f t="shared" si="526"/>
        <v>0</v>
      </c>
      <c r="E637" s="6">
        <f t="shared" si="526"/>
        <v>3156178.63</v>
      </c>
      <c r="F637" s="6">
        <f t="shared" si="526"/>
        <v>0</v>
      </c>
      <c r="G637" s="6">
        <f t="shared" si="526"/>
        <v>0</v>
      </c>
      <c r="H637" s="6">
        <f t="shared" si="526"/>
        <v>3156178.63</v>
      </c>
    </row>
    <row r="638" spans="1:10" s="3" customFormat="1" x14ac:dyDescent="0.25">
      <c r="A638" s="1">
        <v>6.1</v>
      </c>
      <c r="B638" s="3" t="s">
        <v>53</v>
      </c>
      <c r="C638" s="13">
        <f>+C640+C639+C641</f>
        <v>3156178.63</v>
      </c>
      <c r="D638" s="13">
        <f t="shared" ref="D638:H638" si="527">+D640+D639+D641</f>
        <v>0</v>
      </c>
      <c r="E638" s="13">
        <f t="shared" si="527"/>
        <v>3156178.63</v>
      </c>
      <c r="F638" s="13">
        <f t="shared" si="527"/>
        <v>0</v>
      </c>
      <c r="G638" s="13">
        <f t="shared" si="527"/>
        <v>0</v>
      </c>
      <c r="H638" s="13">
        <f t="shared" si="527"/>
        <v>3156178.63</v>
      </c>
    </row>
    <row r="639" spans="1:10" s="3" customFormat="1" x14ac:dyDescent="0.25">
      <c r="A639" s="10" t="s">
        <v>249</v>
      </c>
      <c r="B639" s="2" t="s">
        <v>274</v>
      </c>
      <c r="C639" s="7">
        <v>0</v>
      </c>
      <c r="D639" s="7">
        <v>0</v>
      </c>
      <c r="E639" s="7">
        <f>+C639+D639</f>
        <v>0</v>
      </c>
      <c r="F639" s="7">
        <v>0</v>
      </c>
      <c r="G639" s="7">
        <f>+F639</f>
        <v>0</v>
      </c>
      <c r="H639" s="7">
        <f>+E639-F639</f>
        <v>0</v>
      </c>
    </row>
    <row r="640" spans="1:10" x14ac:dyDescent="0.25">
      <c r="A640" s="10" t="s">
        <v>250</v>
      </c>
      <c r="B640" s="2" t="s">
        <v>254</v>
      </c>
      <c r="C640" s="7">
        <v>0</v>
      </c>
      <c r="D640" s="7">
        <v>0</v>
      </c>
      <c r="E640" s="7">
        <f t="shared" ref="E640:E641" si="528">+C640+D640</f>
        <v>0</v>
      </c>
      <c r="F640" s="7">
        <v>0</v>
      </c>
      <c r="G640" s="7">
        <f t="shared" ref="G640:G641" si="529">+F640</f>
        <v>0</v>
      </c>
      <c r="H640" s="7">
        <f t="shared" ref="H640:H641" si="530">+E640-F640</f>
        <v>0</v>
      </c>
    </row>
    <row r="641" spans="1:10" x14ac:dyDescent="0.25">
      <c r="A641" s="10" t="s">
        <v>251</v>
      </c>
      <c r="B641" s="2" t="s">
        <v>255</v>
      </c>
      <c r="C641" s="7">
        <v>3156178.63</v>
      </c>
      <c r="D641" s="7">
        <v>0</v>
      </c>
      <c r="E641" s="7">
        <f t="shared" si="528"/>
        <v>3156178.63</v>
      </c>
      <c r="F641" s="7">
        <v>0</v>
      </c>
      <c r="G641" s="7">
        <f t="shared" si="529"/>
        <v>0</v>
      </c>
      <c r="H641" s="7">
        <f t="shared" si="530"/>
        <v>3156178.63</v>
      </c>
    </row>
    <row r="642" spans="1:10" x14ac:dyDescent="0.25">
      <c r="A642" s="1"/>
      <c r="B642" s="3"/>
      <c r="C642" s="20"/>
      <c r="D642" s="21"/>
      <c r="E642" s="21"/>
      <c r="F642" s="21"/>
      <c r="G642" s="21"/>
      <c r="H642" s="21"/>
    </row>
    <row r="643" spans="1:10" s="17" customFormat="1" ht="32.25" customHeight="1" x14ac:dyDescent="0.25">
      <c r="A643" s="40" t="s">
        <v>419</v>
      </c>
      <c r="B643" s="40"/>
      <c r="C643" s="16">
        <f>+C644</f>
        <v>0</v>
      </c>
      <c r="D643" s="16">
        <f t="shared" ref="D643:H644" si="531">+D644</f>
        <v>0</v>
      </c>
      <c r="E643" s="16">
        <f t="shared" si="531"/>
        <v>0</v>
      </c>
      <c r="F643" s="16">
        <f>+F644</f>
        <v>3514360.48</v>
      </c>
      <c r="G643" s="16">
        <f t="shared" si="531"/>
        <v>3514360.48</v>
      </c>
      <c r="H643" s="16">
        <f t="shared" si="531"/>
        <v>-3514360.48</v>
      </c>
      <c r="J643" s="18"/>
    </row>
    <row r="644" spans="1:10" s="3" customFormat="1" x14ac:dyDescent="0.25">
      <c r="A644" s="5">
        <v>4</v>
      </c>
      <c r="B644" s="4" t="s">
        <v>49</v>
      </c>
      <c r="C644" s="6">
        <f>+C645</f>
        <v>0</v>
      </c>
      <c r="D644" s="6">
        <f t="shared" si="531"/>
        <v>0</v>
      </c>
      <c r="E644" s="6">
        <f t="shared" si="531"/>
        <v>0</v>
      </c>
      <c r="F644" s="6">
        <f>+F645</f>
        <v>3514360.48</v>
      </c>
      <c r="G644" s="6">
        <f t="shared" si="531"/>
        <v>3514360.48</v>
      </c>
      <c r="H644" s="6">
        <f t="shared" si="531"/>
        <v>-3514360.48</v>
      </c>
    </row>
    <row r="645" spans="1:10" s="3" customFormat="1" x14ac:dyDescent="0.25">
      <c r="A645" s="1">
        <v>4.4000000000000004</v>
      </c>
      <c r="B645" s="3" t="s">
        <v>28</v>
      </c>
      <c r="C645" s="13">
        <f>+C648+C646+C647</f>
        <v>0</v>
      </c>
      <c r="D645" s="13">
        <f t="shared" ref="D645:E645" si="532">+D648+D646+D647</f>
        <v>0</v>
      </c>
      <c r="E645" s="13">
        <f t="shared" si="532"/>
        <v>0</v>
      </c>
      <c r="F645" s="13">
        <f>+F646</f>
        <v>3514360.48</v>
      </c>
      <c r="G645" s="13">
        <f>+G646</f>
        <v>3514360.48</v>
      </c>
      <c r="H645" s="13">
        <f>+H646</f>
        <v>-3514360.48</v>
      </c>
    </row>
    <row r="646" spans="1:10" x14ac:dyDescent="0.25">
      <c r="A646" s="10" t="s">
        <v>210</v>
      </c>
      <c r="B646" s="2" t="s">
        <v>266</v>
      </c>
      <c r="C646" s="7">
        <v>0</v>
      </c>
      <c r="D646" s="7">
        <v>0</v>
      </c>
      <c r="E646" s="7">
        <f t="shared" ref="E646" si="533">+C646+D646</f>
        <v>0</v>
      </c>
      <c r="F646" s="7">
        <v>3514360.48</v>
      </c>
      <c r="G646" s="7">
        <f t="shared" ref="G646" si="534">+F646</f>
        <v>3514360.48</v>
      </c>
      <c r="H646" s="7">
        <f t="shared" ref="H646" si="535">+E646-F646</f>
        <v>-3514360.48</v>
      </c>
    </row>
    <row r="647" spans="1:10" x14ac:dyDescent="0.25">
      <c r="A647" s="1"/>
      <c r="B647" s="3"/>
      <c r="C647" s="20"/>
      <c r="D647" s="21"/>
      <c r="E647" s="21"/>
      <c r="F647" s="21"/>
      <c r="G647" s="21"/>
      <c r="H647" s="21"/>
    </row>
    <row r="648" spans="1:10" s="17" customFormat="1" ht="15.75" x14ac:dyDescent="0.25">
      <c r="A648" s="14" t="s">
        <v>429</v>
      </c>
      <c r="B648" s="15"/>
      <c r="C648" s="16">
        <f>+C649</f>
        <v>0</v>
      </c>
      <c r="D648" s="16">
        <f t="shared" ref="D648:H649" si="536">+D649</f>
        <v>0</v>
      </c>
      <c r="E648" s="16">
        <f t="shared" si="536"/>
        <v>0</v>
      </c>
      <c r="F648" s="16">
        <f>+F649</f>
        <v>470489</v>
      </c>
      <c r="G648" s="16">
        <f>+G649</f>
        <v>470489</v>
      </c>
      <c r="H648" s="16">
        <f t="shared" si="536"/>
        <v>-470489</v>
      </c>
      <c r="J648" s="18"/>
    </row>
    <row r="649" spans="1:10" s="3" customFormat="1" x14ac:dyDescent="0.25">
      <c r="A649" s="5">
        <v>4</v>
      </c>
      <c r="B649" s="4" t="s">
        <v>49</v>
      </c>
      <c r="C649" s="6">
        <f>+C650</f>
        <v>0</v>
      </c>
      <c r="D649" s="6">
        <f t="shared" si="536"/>
        <v>0</v>
      </c>
      <c r="E649" s="6">
        <f t="shared" si="536"/>
        <v>0</v>
      </c>
      <c r="F649" s="6">
        <f>+F650</f>
        <v>470489</v>
      </c>
      <c r="G649" s="6">
        <f>+G650</f>
        <v>470489</v>
      </c>
      <c r="H649" s="6">
        <f t="shared" si="536"/>
        <v>-470489</v>
      </c>
    </row>
    <row r="650" spans="1:10" s="3" customFormat="1" x14ac:dyDescent="0.25">
      <c r="A650" s="1">
        <v>4.4000000000000004</v>
      </c>
      <c r="B650" s="3" t="s">
        <v>28</v>
      </c>
      <c r="C650" s="13">
        <f>+C651+C652</f>
        <v>0</v>
      </c>
      <c r="D650" s="13">
        <f t="shared" ref="D650:E650" si="537">+D651+D652</f>
        <v>0</v>
      </c>
      <c r="E650" s="13">
        <f t="shared" si="537"/>
        <v>0</v>
      </c>
      <c r="F650" s="13">
        <f>+F651+F652</f>
        <v>470489</v>
      </c>
      <c r="G650" s="13">
        <f>+G651+G652</f>
        <v>470489</v>
      </c>
      <c r="H650" s="13">
        <f t="shared" ref="H650" si="538">+H651+H652</f>
        <v>-470489</v>
      </c>
    </row>
    <row r="651" spans="1:10" x14ac:dyDescent="0.25">
      <c r="A651" s="10" t="s">
        <v>410</v>
      </c>
      <c r="B651" s="30" t="s">
        <v>411</v>
      </c>
      <c r="C651" s="7">
        <v>0</v>
      </c>
      <c r="D651" s="7">
        <v>0</v>
      </c>
      <c r="E651" s="7">
        <f t="shared" ref="E651:E652" si="539">+C651+D651</f>
        <v>0</v>
      </c>
      <c r="F651" s="7">
        <v>232600</v>
      </c>
      <c r="G651" s="7">
        <f>+F651</f>
        <v>232600</v>
      </c>
      <c r="H651" s="7">
        <f t="shared" ref="H651:H652" si="540">+E651-F651</f>
        <v>-232600</v>
      </c>
    </row>
    <row r="652" spans="1:10" x14ac:dyDescent="0.25">
      <c r="A652" s="10" t="s">
        <v>210</v>
      </c>
      <c r="B652" s="30" t="s">
        <v>215</v>
      </c>
      <c r="C652" s="7">
        <v>0</v>
      </c>
      <c r="D652" s="7">
        <v>0</v>
      </c>
      <c r="E652" s="7">
        <f t="shared" si="539"/>
        <v>0</v>
      </c>
      <c r="F652" s="7">
        <v>237889</v>
      </c>
      <c r="G652" s="7">
        <f t="shared" ref="G652" si="541">+F652</f>
        <v>237889</v>
      </c>
      <c r="H652" s="7">
        <f t="shared" si="540"/>
        <v>-237889</v>
      </c>
    </row>
    <row r="653" spans="1:10" x14ac:dyDescent="0.25">
      <c r="A653" s="1"/>
      <c r="B653" s="3"/>
      <c r="C653" s="20"/>
      <c r="D653" s="21"/>
      <c r="E653" s="21"/>
      <c r="F653" s="21"/>
      <c r="G653" s="21"/>
      <c r="H653" s="21"/>
    </row>
    <row r="654" spans="1:10" s="17" customFormat="1" ht="15.75" x14ac:dyDescent="0.25">
      <c r="A654" s="14" t="s">
        <v>426</v>
      </c>
      <c r="B654" s="15"/>
      <c r="C654" s="16">
        <f>+C677+C710+C668+C655+C715</f>
        <v>11000000</v>
      </c>
      <c r="D654" s="16">
        <f t="shared" ref="D654:H654" si="542">+D677+D710+D668+D655+D715</f>
        <v>0</v>
      </c>
      <c r="E654" s="16">
        <f t="shared" si="542"/>
        <v>11000000</v>
      </c>
      <c r="F654" s="16">
        <f t="shared" si="542"/>
        <v>2000240.7</v>
      </c>
      <c r="G654" s="16">
        <f t="shared" si="542"/>
        <v>2000240.7</v>
      </c>
      <c r="H654" s="16">
        <f t="shared" si="542"/>
        <v>8999759.3000000007</v>
      </c>
      <c r="J654" s="18"/>
    </row>
    <row r="655" spans="1:10" x14ac:dyDescent="0.25">
      <c r="A655" s="5">
        <v>1</v>
      </c>
      <c r="B655" s="4" t="s">
        <v>12</v>
      </c>
      <c r="C655" s="6">
        <f>+C656+C659+C662+C666</f>
        <v>11000000</v>
      </c>
      <c r="D655" s="6">
        <f t="shared" ref="D655:H655" si="543">+D656+D659+D662+D666</f>
        <v>0</v>
      </c>
      <c r="E655" s="6">
        <f t="shared" si="543"/>
        <v>11000000</v>
      </c>
      <c r="F655" s="6">
        <f t="shared" si="543"/>
        <v>0</v>
      </c>
      <c r="G655" s="6">
        <f t="shared" si="543"/>
        <v>0</v>
      </c>
      <c r="H655" s="6">
        <f t="shared" si="543"/>
        <v>11000000</v>
      </c>
    </row>
    <row r="656" spans="1:10" s="3" customFormat="1" x14ac:dyDescent="0.25">
      <c r="A656" s="1">
        <v>1.1000000000000001</v>
      </c>
      <c r="B656" s="3" t="s">
        <v>39</v>
      </c>
      <c r="C656" s="13">
        <f>+C658+C657</f>
        <v>0</v>
      </c>
      <c r="D656" s="13">
        <f t="shared" ref="D656:H656" si="544">+D658+D657</f>
        <v>0</v>
      </c>
      <c r="E656" s="13">
        <f t="shared" si="544"/>
        <v>0</v>
      </c>
      <c r="F656" s="13">
        <f t="shared" si="544"/>
        <v>0</v>
      </c>
      <c r="G656" s="13">
        <f t="shared" si="544"/>
        <v>0</v>
      </c>
      <c r="H656" s="13">
        <f t="shared" si="544"/>
        <v>0</v>
      </c>
    </row>
    <row r="657" spans="1:9" x14ac:dyDescent="0.25">
      <c r="A657" s="10" t="s">
        <v>67</v>
      </c>
      <c r="B657" s="2" t="s">
        <v>271</v>
      </c>
      <c r="C657" s="7">
        <v>0</v>
      </c>
      <c r="D657" s="7">
        <v>0</v>
      </c>
      <c r="E657" s="7">
        <f t="shared" ref="E657" si="545">+C657+D657</f>
        <v>0</v>
      </c>
      <c r="F657" s="7">
        <v>0</v>
      </c>
      <c r="G657" s="7">
        <f t="shared" ref="G657" si="546">+F657</f>
        <v>0</v>
      </c>
      <c r="H657" s="7">
        <f t="shared" ref="H657" si="547">+E657-F657</f>
        <v>0</v>
      </c>
    </row>
    <row r="658" spans="1:9" x14ac:dyDescent="0.25">
      <c r="A658" s="10" t="s">
        <v>69</v>
      </c>
      <c r="B658" s="2" t="s">
        <v>70</v>
      </c>
      <c r="C658" s="7">
        <v>0</v>
      </c>
      <c r="D658" s="7">
        <f>0-C658</f>
        <v>0</v>
      </c>
      <c r="E658" s="7">
        <f>+C658+D658</f>
        <v>0</v>
      </c>
      <c r="F658" s="7">
        <v>0</v>
      </c>
      <c r="G658" s="7">
        <f>+F658</f>
        <v>0</v>
      </c>
      <c r="H658" s="7">
        <f>+E658-F658</f>
        <v>0</v>
      </c>
    </row>
    <row r="659" spans="1:9" s="3" customFormat="1" x14ac:dyDescent="0.25">
      <c r="A659" s="1">
        <v>1.2</v>
      </c>
      <c r="B659" s="3" t="s">
        <v>40</v>
      </c>
      <c r="C659" s="13">
        <f>+C661+C660</f>
        <v>0</v>
      </c>
      <c r="D659" s="13">
        <f t="shared" ref="D659:H659" si="548">+D661+D660</f>
        <v>0</v>
      </c>
      <c r="E659" s="13">
        <f t="shared" si="548"/>
        <v>0</v>
      </c>
      <c r="F659" s="13">
        <f t="shared" si="548"/>
        <v>0</v>
      </c>
      <c r="G659" s="13">
        <f t="shared" si="548"/>
        <v>0</v>
      </c>
      <c r="H659" s="13">
        <f t="shared" si="548"/>
        <v>0</v>
      </c>
    </row>
    <row r="660" spans="1:9" ht="14.25" customHeight="1" x14ac:dyDescent="0.25">
      <c r="A660" s="10" t="s">
        <v>71</v>
      </c>
      <c r="B660" s="10" t="s">
        <v>72</v>
      </c>
      <c r="C660" s="7">
        <v>0</v>
      </c>
      <c r="D660" s="7">
        <f>0-C660</f>
        <v>0</v>
      </c>
      <c r="E660" s="7">
        <f>+C660+D660</f>
        <v>0</v>
      </c>
      <c r="F660" s="7">
        <v>0</v>
      </c>
      <c r="G660" s="7">
        <f>+F660</f>
        <v>0</v>
      </c>
      <c r="H660" s="7">
        <f>+E660-F660</f>
        <v>0</v>
      </c>
    </row>
    <row r="661" spans="1:9" ht="14.25" customHeight="1" x14ac:dyDescent="0.25">
      <c r="A661" s="10" t="s">
        <v>73</v>
      </c>
      <c r="B661" s="2" t="s">
        <v>74</v>
      </c>
      <c r="C661" s="7">
        <v>0</v>
      </c>
      <c r="D661" s="7">
        <f>0-C661</f>
        <v>0</v>
      </c>
      <c r="E661" s="7">
        <f>+C661+D661</f>
        <v>0</v>
      </c>
      <c r="F661" s="7">
        <v>0</v>
      </c>
      <c r="G661" s="7">
        <f>+F661</f>
        <v>0</v>
      </c>
      <c r="H661" s="7">
        <f>+E661-F661</f>
        <v>0</v>
      </c>
    </row>
    <row r="662" spans="1:9" s="3" customFormat="1" x14ac:dyDescent="0.25">
      <c r="A662" s="1">
        <v>1.3</v>
      </c>
      <c r="B662" s="3" t="s">
        <v>13</v>
      </c>
      <c r="C662" s="13">
        <f>+C663</f>
        <v>11000000</v>
      </c>
      <c r="D662" s="13">
        <f t="shared" ref="D662:H662" si="549">+D663</f>
        <v>0</v>
      </c>
      <c r="E662" s="13">
        <f t="shared" si="549"/>
        <v>11000000</v>
      </c>
      <c r="F662" s="13">
        <f t="shared" si="549"/>
        <v>0</v>
      </c>
      <c r="G662" s="13">
        <f t="shared" si="549"/>
        <v>0</v>
      </c>
      <c r="H662" s="13">
        <f t="shared" si="549"/>
        <v>11000000</v>
      </c>
    </row>
    <row r="663" spans="1:9" x14ac:dyDescent="0.25">
      <c r="A663" s="10" t="s">
        <v>75</v>
      </c>
      <c r="B663" s="2" t="s">
        <v>76</v>
      </c>
      <c r="C663" s="7">
        <f>+C664+C665</f>
        <v>11000000</v>
      </c>
      <c r="D663" s="7">
        <f t="shared" ref="D663:H663" si="550">+D664+D665</f>
        <v>0</v>
      </c>
      <c r="E663" s="7">
        <f t="shared" si="550"/>
        <v>11000000</v>
      </c>
      <c r="F663" s="7">
        <f t="shared" si="550"/>
        <v>0</v>
      </c>
      <c r="G663" s="7">
        <f t="shared" si="550"/>
        <v>0</v>
      </c>
      <c r="H663" s="7">
        <f t="shared" si="550"/>
        <v>11000000</v>
      </c>
    </row>
    <row r="664" spans="1:9" x14ac:dyDescent="0.25">
      <c r="A664" s="10" t="s">
        <v>79</v>
      </c>
      <c r="B664" s="2" t="s">
        <v>77</v>
      </c>
      <c r="C664" s="7">
        <v>0</v>
      </c>
      <c r="D664" s="7">
        <v>0</v>
      </c>
      <c r="E664" s="7">
        <f>+C664+D664</f>
        <v>0</v>
      </c>
      <c r="F664" s="7">
        <v>0</v>
      </c>
      <c r="G664" s="7">
        <f>+F664</f>
        <v>0</v>
      </c>
      <c r="H664" s="7">
        <f>+E664-F664</f>
        <v>0</v>
      </c>
    </row>
    <row r="665" spans="1:9" x14ac:dyDescent="0.25">
      <c r="A665" s="10" t="s">
        <v>80</v>
      </c>
      <c r="B665" s="2" t="s">
        <v>78</v>
      </c>
      <c r="C665" s="7">
        <v>11000000</v>
      </c>
      <c r="D665" s="7">
        <v>0</v>
      </c>
      <c r="E665" s="7">
        <f t="shared" ref="E665" si="551">+C665+D665</f>
        <v>11000000</v>
      </c>
      <c r="F665" s="7">
        <v>0</v>
      </c>
      <c r="G665" s="7">
        <f t="shared" ref="G665" si="552">+F665</f>
        <v>0</v>
      </c>
      <c r="H665" s="7">
        <f t="shared" ref="H665" si="553">+E665-F665</f>
        <v>11000000</v>
      </c>
    </row>
    <row r="666" spans="1:9" s="3" customFormat="1" x14ac:dyDescent="0.25">
      <c r="A666" s="1" t="s">
        <v>413</v>
      </c>
      <c r="B666" s="3" t="s">
        <v>416</v>
      </c>
      <c r="C666" s="13">
        <f>+C667</f>
        <v>0</v>
      </c>
      <c r="D666" s="13">
        <f t="shared" ref="D666:H666" si="554">+D667</f>
        <v>0</v>
      </c>
      <c r="E666" s="13">
        <f t="shared" si="554"/>
        <v>0</v>
      </c>
      <c r="F666" s="13">
        <f t="shared" si="554"/>
        <v>0</v>
      </c>
      <c r="G666" s="13">
        <f t="shared" si="554"/>
        <v>0</v>
      </c>
      <c r="H666" s="13">
        <f t="shared" si="554"/>
        <v>0</v>
      </c>
      <c r="I666" s="21"/>
    </row>
    <row r="667" spans="1:9" x14ac:dyDescent="0.25">
      <c r="A667" s="10" t="s">
        <v>414</v>
      </c>
      <c r="B667" s="2" t="s">
        <v>415</v>
      </c>
      <c r="C667" s="7">
        <v>0</v>
      </c>
      <c r="D667" s="7">
        <v>0</v>
      </c>
      <c r="E667" s="7">
        <f t="shared" ref="E667" si="555">+C667+D667</f>
        <v>0</v>
      </c>
      <c r="F667" s="7">
        <v>0</v>
      </c>
      <c r="G667" s="7">
        <f t="shared" ref="G667" si="556">+F667</f>
        <v>0</v>
      </c>
      <c r="H667" s="7">
        <f t="shared" ref="H667" si="557">+E667-F667</f>
        <v>0</v>
      </c>
      <c r="I667" s="21"/>
    </row>
    <row r="668" spans="1:9" s="3" customFormat="1" x14ac:dyDescent="0.25">
      <c r="A668" s="5" t="s">
        <v>369</v>
      </c>
      <c r="B668" s="22" t="s">
        <v>17</v>
      </c>
      <c r="C668" s="6">
        <f>+C669+C673+C675</f>
        <v>0</v>
      </c>
      <c r="D668" s="6">
        <f t="shared" ref="D668:H668" si="558">+D669+D673+D675</f>
        <v>0</v>
      </c>
      <c r="E668" s="6">
        <f t="shared" si="558"/>
        <v>0</v>
      </c>
      <c r="F668" s="6">
        <f t="shared" si="558"/>
        <v>0</v>
      </c>
      <c r="G668" s="6">
        <f t="shared" si="558"/>
        <v>0</v>
      </c>
      <c r="H668" s="6">
        <f t="shared" si="558"/>
        <v>0</v>
      </c>
    </row>
    <row r="669" spans="1:9" s="3" customFormat="1" x14ac:dyDescent="0.25">
      <c r="A669" s="1" t="s">
        <v>356</v>
      </c>
      <c r="B669" s="31" t="s">
        <v>63</v>
      </c>
      <c r="C669" s="13">
        <f>+C670+C671+C672</f>
        <v>0</v>
      </c>
      <c r="D669" s="13">
        <f t="shared" ref="D669:H669" si="559">+D670+D671+D672</f>
        <v>0</v>
      </c>
      <c r="E669" s="13">
        <f t="shared" si="559"/>
        <v>0</v>
      </c>
      <c r="F669" s="13">
        <f t="shared" si="559"/>
        <v>0</v>
      </c>
      <c r="G669" s="13">
        <f t="shared" si="559"/>
        <v>0</v>
      </c>
      <c r="H669" s="13">
        <f t="shared" si="559"/>
        <v>0</v>
      </c>
    </row>
    <row r="670" spans="1:9" x14ac:dyDescent="0.25">
      <c r="A670" s="10" t="s">
        <v>92</v>
      </c>
      <c r="B670" s="30" t="s">
        <v>98</v>
      </c>
      <c r="C670" s="7">
        <v>0</v>
      </c>
      <c r="D670" s="7">
        <v>0</v>
      </c>
      <c r="E670" s="7">
        <f t="shared" ref="E670:E672" si="560">+C670+D670</f>
        <v>0</v>
      </c>
      <c r="F670" s="7">
        <v>0</v>
      </c>
      <c r="G670" s="7">
        <f t="shared" ref="G670:G672" si="561">+F670</f>
        <v>0</v>
      </c>
      <c r="H670" s="7">
        <f t="shared" ref="H670:H672" si="562">+E670-F670</f>
        <v>0</v>
      </c>
    </row>
    <row r="671" spans="1:9" x14ac:dyDescent="0.25">
      <c r="A671" s="10" t="s">
        <v>93</v>
      </c>
      <c r="B671" s="30" t="s">
        <v>99</v>
      </c>
      <c r="C671" s="7">
        <v>0</v>
      </c>
      <c r="D671" s="7">
        <v>0</v>
      </c>
      <c r="E671" s="7">
        <f t="shared" si="560"/>
        <v>0</v>
      </c>
      <c r="F671" s="7">
        <v>0</v>
      </c>
      <c r="G671" s="7">
        <f t="shared" si="561"/>
        <v>0</v>
      </c>
      <c r="H671" s="7">
        <f t="shared" si="562"/>
        <v>0</v>
      </c>
    </row>
    <row r="672" spans="1:9" x14ac:dyDescent="0.25">
      <c r="A672" s="10" t="s">
        <v>94</v>
      </c>
      <c r="B672" s="30" t="s">
        <v>100</v>
      </c>
      <c r="C672" s="7">
        <v>0</v>
      </c>
      <c r="D672" s="7">
        <v>0</v>
      </c>
      <c r="E672" s="7">
        <f t="shared" si="560"/>
        <v>0</v>
      </c>
      <c r="F672" s="7">
        <v>0</v>
      </c>
      <c r="G672" s="7">
        <f t="shared" si="561"/>
        <v>0</v>
      </c>
      <c r="H672" s="7">
        <f t="shared" si="562"/>
        <v>0</v>
      </c>
    </row>
    <row r="673" spans="1:10" s="15" customFormat="1" ht="15.75" x14ac:dyDescent="0.25">
      <c r="A673" s="14" t="s">
        <v>370</v>
      </c>
      <c r="B673" s="31" t="s">
        <v>18</v>
      </c>
      <c r="C673" s="13">
        <f>+C674</f>
        <v>0</v>
      </c>
      <c r="D673" s="13">
        <f t="shared" ref="D673:H673" si="563">+D674</f>
        <v>0</v>
      </c>
      <c r="E673" s="13">
        <f t="shared" si="563"/>
        <v>0</v>
      </c>
      <c r="F673" s="13">
        <f t="shared" si="563"/>
        <v>0</v>
      </c>
      <c r="G673" s="13">
        <f t="shared" si="563"/>
        <v>0</v>
      </c>
      <c r="H673" s="13">
        <f t="shared" si="563"/>
        <v>0</v>
      </c>
      <c r="J673" s="25"/>
    </row>
    <row r="674" spans="1:10" x14ac:dyDescent="0.25">
      <c r="A674" s="10" t="s">
        <v>104</v>
      </c>
      <c r="B674" s="30" t="s">
        <v>105</v>
      </c>
      <c r="C674" s="7">
        <v>0</v>
      </c>
      <c r="D674" s="7">
        <v>0</v>
      </c>
      <c r="E674" s="7">
        <f t="shared" ref="E674" si="564">+C674+D674</f>
        <v>0</v>
      </c>
      <c r="F674" s="7">
        <v>0</v>
      </c>
      <c r="G674" s="7">
        <f t="shared" ref="G674" si="565">+F674</f>
        <v>0</v>
      </c>
      <c r="H674" s="7">
        <f t="shared" ref="H674" si="566">+E674-F674</f>
        <v>0</v>
      </c>
    </row>
    <row r="675" spans="1:10" s="15" customFormat="1" ht="15.75" x14ac:dyDescent="0.25">
      <c r="A675" s="31">
        <v>2.4</v>
      </c>
      <c r="B675" s="31" t="s">
        <v>41</v>
      </c>
      <c r="C675" s="13">
        <f>+C676</f>
        <v>0</v>
      </c>
      <c r="D675" s="13">
        <f t="shared" ref="D675:H675" si="567">+D676</f>
        <v>0</v>
      </c>
      <c r="E675" s="13">
        <f t="shared" si="567"/>
        <v>0</v>
      </c>
      <c r="F675" s="13">
        <f t="shared" si="567"/>
        <v>0</v>
      </c>
      <c r="G675" s="13">
        <f t="shared" si="567"/>
        <v>0</v>
      </c>
      <c r="H675" s="13">
        <f t="shared" si="567"/>
        <v>0</v>
      </c>
      <c r="J675" s="25"/>
    </row>
    <row r="676" spans="1:10" s="17" customFormat="1" ht="15.75" x14ac:dyDescent="0.25">
      <c r="A676" s="30" t="s">
        <v>107</v>
      </c>
      <c r="B676" s="30" t="s">
        <v>110</v>
      </c>
      <c r="C676" s="7">
        <v>0</v>
      </c>
      <c r="D676" s="7">
        <v>0</v>
      </c>
      <c r="E676" s="7">
        <f t="shared" ref="E676" si="568">+C676+D676</f>
        <v>0</v>
      </c>
      <c r="F676" s="7">
        <v>0</v>
      </c>
      <c r="G676" s="7">
        <f t="shared" ref="G676" si="569">+F676</f>
        <v>0</v>
      </c>
      <c r="H676" s="7">
        <f t="shared" ref="H676" si="570">+E676-F676</f>
        <v>0</v>
      </c>
      <c r="J676" s="18"/>
    </row>
    <row r="677" spans="1:10" s="3" customFormat="1" x14ac:dyDescent="0.25">
      <c r="A677" s="5">
        <v>3</v>
      </c>
      <c r="B677" s="4" t="s">
        <v>21</v>
      </c>
      <c r="C677" s="6">
        <f>+C680+C706+C685+C703+C687+C696+C698+C678</f>
        <v>0</v>
      </c>
      <c r="D677" s="6">
        <f t="shared" ref="D677:H677" si="571">+D680+D706+D685+D703+D687+D696+D698+D678</f>
        <v>0</v>
      </c>
      <c r="E677" s="6">
        <f t="shared" si="571"/>
        <v>0</v>
      </c>
      <c r="F677" s="6">
        <f t="shared" si="571"/>
        <v>2000240.7</v>
      </c>
      <c r="G677" s="6">
        <f t="shared" si="571"/>
        <v>2000240.7</v>
      </c>
      <c r="H677" s="6">
        <f t="shared" si="571"/>
        <v>-2000240.7</v>
      </c>
    </row>
    <row r="678" spans="1:10" s="3" customFormat="1" x14ac:dyDescent="0.25">
      <c r="A678" s="1">
        <v>3.1</v>
      </c>
      <c r="B678" s="3" t="s">
        <v>22</v>
      </c>
      <c r="C678" s="13">
        <f>+C679</f>
        <v>0</v>
      </c>
      <c r="D678" s="13">
        <f t="shared" ref="D678:H678" si="572">+D679</f>
        <v>0</v>
      </c>
      <c r="E678" s="13">
        <f t="shared" si="572"/>
        <v>0</v>
      </c>
      <c r="F678" s="13">
        <f t="shared" si="572"/>
        <v>0</v>
      </c>
      <c r="G678" s="13">
        <f t="shared" si="572"/>
        <v>0</v>
      </c>
      <c r="H678" s="13">
        <f t="shared" si="572"/>
        <v>0</v>
      </c>
    </row>
    <row r="679" spans="1:10" x14ac:dyDescent="0.25">
      <c r="A679" s="10" t="s">
        <v>137</v>
      </c>
      <c r="B679" s="2" t="s">
        <v>140</v>
      </c>
      <c r="C679" s="7">
        <v>0</v>
      </c>
      <c r="D679" s="7">
        <v>0</v>
      </c>
      <c r="E679" s="7">
        <f t="shared" ref="E679" si="573">+C679+D679</f>
        <v>0</v>
      </c>
      <c r="F679" s="7">
        <v>0</v>
      </c>
      <c r="G679" s="7">
        <f t="shared" ref="G679" si="574">+F679</f>
        <v>0</v>
      </c>
      <c r="H679" s="7">
        <f t="shared" ref="H679" si="575">+E679-F679</f>
        <v>0</v>
      </c>
    </row>
    <row r="680" spans="1:10" s="3" customFormat="1" x14ac:dyDescent="0.25">
      <c r="A680" s="1">
        <v>3.3</v>
      </c>
      <c r="B680" s="3" t="s">
        <v>45</v>
      </c>
      <c r="C680" s="13">
        <f>+C681+C682+C684+C683</f>
        <v>0</v>
      </c>
      <c r="D680" s="13">
        <f t="shared" ref="D680:H680" si="576">+D681+D682+D684+D683</f>
        <v>0</v>
      </c>
      <c r="E680" s="13">
        <f t="shared" si="576"/>
        <v>0</v>
      </c>
      <c r="F680" s="13">
        <f t="shared" si="576"/>
        <v>0</v>
      </c>
      <c r="G680" s="13">
        <f t="shared" si="576"/>
        <v>0</v>
      </c>
      <c r="H680" s="13">
        <f t="shared" si="576"/>
        <v>0</v>
      </c>
    </row>
    <row r="681" spans="1:10" x14ac:dyDescent="0.25">
      <c r="A681" s="10" t="s">
        <v>151</v>
      </c>
      <c r="B681" s="2" t="s">
        <v>158</v>
      </c>
      <c r="C681" s="7">
        <v>0</v>
      </c>
      <c r="D681" s="7">
        <v>0</v>
      </c>
      <c r="E681" s="7">
        <f t="shared" ref="E681:E684" si="577">+C681+D681</f>
        <v>0</v>
      </c>
      <c r="F681" s="7">
        <v>0</v>
      </c>
      <c r="G681" s="7">
        <f t="shared" ref="G681:G684" si="578">+F681</f>
        <v>0</v>
      </c>
      <c r="H681" s="7">
        <f t="shared" ref="H681:H684" si="579">+E681-F681</f>
        <v>0</v>
      </c>
    </row>
    <row r="682" spans="1:10" x14ac:dyDescent="0.25">
      <c r="A682" s="10" t="s">
        <v>153</v>
      </c>
      <c r="B682" s="2" t="s">
        <v>160</v>
      </c>
      <c r="C682" s="7">
        <v>0</v>
      </c>
      <c r="D682" s="7">
        <v>0</v>
      </c>
      <c r="E682" s="7">
        <f t="shared" si="577"/>
        <v>0</v>
      </c>
      <c r="F682" s="7">
        <v>0</v>
      </c>
      <c r="G682" s="7">
        <f t="shared" si="578"/>
        <v>0</v>
      </c>
      <c r="H682" s="7">
        <f t="shared" si="579"/>
        <v>0</v>
      </c>
    </row>
    <row r="683" spans="1:10" x14ac:dyDescent="0.25">
      <c r="A683" s="10" t="s">
        <v>155</v>
      </c>
      <c r="B683" s="2" t="s">
        <v>417</v>
      </c>
      <c r="C683" s="7">
        <v>0</v>
      </c>
      <c r="D683" s="7">
        <v>0</v>
      </c>
      <c r="E683" s="7">
        <f t="shared" si="577"/>
        <v>0</v>
      </c>
      <c r="F683" s="7">
        <v>0</v>
      </c>
      <c r="G683" s="7">
        <f t="shared" si="578"/>
        <v>0</v>
      </c>
      <c r="H683" s="7">
        <f t="shared" si="579"/>
        <v>0</v>
      </c>
    </row>
    <row r="684" spans="1:10" x14ac:dyDescent="0.25">
      <c r="A684" s="10" t="s">
        <v>157</v>
      </c>
      <c r="B684" s="2" t="s">
        <v>164</v>
      </c>
      <c r="C684" s="7">
        <v>0</v>
      </c>
      <c r="D684" s="7">
        <v>0</v>
      </c>
      <c r="E684" s="7">
        <f t="shared" si="577"/>
        <v>0</v>
      </c>
      <c r="F684" s="7">
        <v>0</v>
      </c>
      <c r="G684" s="7">
        <f t="shared" si="578"/>
        <v>0</v>
      </c>
      <c r="H684" s="7">
        <f t="shared" si="579"/>
        <v>0</v>
      </c>
    </row>
    <row r="685" spans="1:10" s="3" customFormat="1" x14ac:dyDescent="0.25">
      <c r="A685" s="1" t="s">
        <v>368</v>
      </c>
      <c r="B685" s="31" t="s">
        <v>46</v>
      </c>
      <c r="C685" s="13">
        <f>+C686</f>
        <v>0</v>
      </c>
      <c r="D685" s="13">
        <f t="shared" ref="D685:H685" si="580">+D686</f>
        <v>0</v>
      </c>
      <c r="E685" s="13">
        <f t="shared" si="580"/>
        <v>0</v>
      </c>
      <c r="F685" s="13">
        <f t="shared" si="580"/>
        <v>240.7</v>
      </c>
      <c r="G685" s="13">
        <f t="shared" si="580"/>
        <v>240.7</v>
      </c>
      <c r="H685" s="13">
        <f t="shared" si="580"/>
        <v>-240.7</v>
      </c>
    </row>
    <row r="686" spans="1:10" x14ac:dyDescent="0.25">
      <c r="A686" s="10" t="s">
        <v>165</v>
      </c>
      <c r="B686" s="30" t="s">
        <v>167</v>
      </c>
      <c r="C686" s="7">
        <v>0</v>
      </c>
      <c r="D686" s="7">
        <v>0</v>
      </c>
      <c r="E686" s="7">
        <f t="shared" ref="E686" si="581">+C686+D686</f>
        <v>0</v>
      </c>
      <c r="F686" s="7">
        <v>240.7</v>
      </c>
      <c r="G686" s="7">
        <f t="shared" ref="G686" si="582">+F686</f>
        <v>240.7</v>
      </c>
      <c r="H686" s="7">
        <f t="shared" ref="H686" si="583">+E686-F686</f>
        <v>-240.7</v>
      </c>
    </row>
    <row r="687" spans="1:10" s="3" customFormat="1" x14ac:dyDescent="0.25">
      <c r="A687" s="1">
        <v>3.5</v>
      </c>
      <c r="B687" s="3" t="s">
        <v>47</v>
      </c>
      <c r="C687" s="13">
        <f>+C688+C691+C693+C695+C689+C690+C692+C694</f>
        <v>0</v>
      </c>
      <c r="D687" s="13">
        <f t="shared" ref="D687:E687" si="584">+D688+D691+D693+D695+D689+D690+D692+D694</f>
        <v>0</v>
      </c>
      <c r="E687" s="13">
        <f t="shared" si="584"/>
        <v>0</v>
      </c>
      <c r="F687" s="13">
        <f>+F688+F691+F693+F695+F689+F690+F692+F694</f>
        <v>0</v>
      </c>
      <c r="G687" s="13">
        <f t="shared" ref="G687:H687" si="585">+G688+G691+G693+G695+G689+G690+G692+G694</f>
        <v>0</v>
      </c>
      <c r="H687" s="13">
        <f t="shared" si="585"/>
        <v>0</v>
      </c>
      <c r="I687" s="28"/>
    </row>
    <row r="688" spans="1:10" x14ac:dyDescent="0.25">
      <c r="A688" s="10" t="s">
        <v>169</v>
      </c>
      <c r="B688" s="2" t="s">
        <v>174</v>
      </c>
      <c r="C688" s="7">
        <v>0</v>
      </c>
      <c r="D688" s="7">
        <v>0</v>
      </c>
      <c r="E688" s="7">
        <f t="shared" ref="E688" si="586">+C688+D688</f>
        <v>0</v>
      </c>
      <c r="F688" s="7">
        <v>0</v>
      </c>
      <c r="G688" s="7">
        <f t="shared" ref="G688" si="587">+F688</f>
        <v>0</v>
      </c>
      <c r="H688" s="7">
        <f t="shared" ref="H688" si="588">+E688-F688</f>
        <v>0</v>
      </c>
      <c r="I688" s="28"/>
    </row>
    <row r="689" spans="1:9" x14ac:dyDescent="0.25">
      <c r="A689" s="10" t="s">
        <v>264</v>
      </c>
      <c r="B689" s="2" t="s">
        <v>308</v>
      </c>
      <c r="C689" s="7">
        <v>0</v>
      </c>
      <c r="D689" s="7">
        <v>0</v>
      </c>
      <c r="E689" s="7">
        <f t="shared" ref="E689:E695" si="589">+C689+D689</f>
        <v>0</v>
      </c>
      <c r="F689" s="7">
        <v>0</v>
      </c>
      <c r="G689" s="7">
        <f t="shared" ref="G689:G695" si="590">+F689</f>
        <v>0</v>
      </c>
      <c r="H689" s="7">
        <f t="shared" ref="H689:H695" si="591">+E689-F689</f>
        <v>0</v>
      </c>
      <c r="I689" s="28"/>
    </row>
    <row r="690" spans="1:9" x14ac:dyDescent="0.25">
      <c r="A690" s="10" t="s">
        <v>307</v>
      </c>
      <c r="B690" s="2" t="s">
        <v>309</v>
      </c>
      <c r="C690" s="7">
        <v>0</v>
      </c>
      <c r="D690" s="7">
        <v>0</v>
      </c>
      <c r="E690" s="7">
        <f t="shared" si="589"/>
        <v>0</v>
      </c>
      <c r="F690" s="7">
        <v>0</v>
      </c>
      <c r="G690" s="7">
        <f t="shared" si="590"/>
        <v>0</v>
      </c>
      <c r="H690" s="7">
        <f t="shared" si="591"/>
        <v>0</v>
      </c>
      <c r="I690" s="28"/>
    </row>
    <row r="691" spans="1:9" x14ac:dyDescent="0.25">
      <c r="A691" s="10" t="s">
        <v>170</v>
      </c>
      <c r="B691" s="2" t="s">
        <v>175</v>
      </c>
      <c r="C691" s="7">
        <v>0</v>
      </c>
      <c r="D691" s="7">
        <v>0</v>
      </c>
      <c r="E691" s="7">
        <f t="shared" si="589"/>
        <v>0</v>
      </c>
      <c r="F691" s="7">
        <v>0</v>
      </c>
      <c r="G691" s="7">
        <f t="shared" si="590"/>
        <v>0</v>
      </c>
      <c r="H691" s="7">
        <f t="shared" si="591"/>
        <v>0</v>
      </c>
      <c r="I691" s="28"/>
    </row>
    <row r="692" spans="1:9" x14ac:dyDescent="0.25">
      <c r="A692" s="10" t="s">
        <v>310</v>
      </c>
      <c r="B692" s="2" t="s">
        <v>311</v>
      </c>
      <c r="C692" s="7">
        <v>0</v>
      </c>
      <c r="D692" s="7">
        <v>0</v>
      </c>
      <c r="E692" s="7">
        <f t="shared" si="589"/>
        <v>0</v>
      </c>
      <c r="F692" s="7">
        <v>0</v>
      </c>
      <c r="G692" s="7">
        <f t="shared" si="590"/>
        <v>0</v>
      </c>
      <c r="H692" s="7">
        <f t="shared" si="591"/>
        <v>0</v>
      </c>
      <c r="I692" s="28"/>
    </row>
    <row r="693" spans="1:9" x14ac:dyDescent="0.25">
      <c r="A693" s="10" t="s">
        <v>171</v>
      </c>
      <c r="B693" s="2" t="s">
        <v>176</v>
      </c>
      <c r="C693" s="7">
        <v>0</v>
      </c>
      <c r="D693" s="7">
        <v>0</v>
      </c>
      <c r="E693" s="7">
        <f t="shared" si="589"/>
        <v>0</v>
      </c>
      <c r="F693" s="7">
        <v>0</v>
      </c>
      <c r="G693" s="7">
        <f t="shared" si="590"/>
        <v>0</v>
      </c>
      <c r="H693" s="7">
        <f t="shared" si="591"/>
        <v>0</v>
      </c>
      <c r="I693" s="28"/>
    </row>
    <row r="694" spans="1:9" x14ac:dyDescent="0.25">
      <c r="A694" s="10" t="s">
        <v>172</v>
      </c>
      <c r="B694" s="2" t="s">
        <v>177</v>
      </c>
      <c r="C694" s="7">
        <v>0</v>
      </c>
      <c r="D694" s="7">
        <v>0</v>
      </c>
      <c r="E694" s="7">
        <f t="shared" si="589"/>
        <v>0</v>
      </c>
      <c r="F694" s="7">
        <v>0</v>
      </c>
      <c r="G694" s="7">
        <f t="shared" si="590"/>
        <v>0</v>
      </c>
      <c r="H694" s="7">
        <f t="shared" si="591"/>
        <v>0</v>
      </c>
      <c r="I694" s="28"/>
    </row>
    <row r="695" spans="1:9" x14ac:dyDescent="0.25">
      <c r="A695" s="10" t="s">
        <v>173</v>
      </c>
      <c r="B695" s="2" t="s">
        <v>178</v>
      </c>
      <c r="C695" s="7">
        <v>0</v>
      </c>
      <c r="D695" s="7">
        <v>0</v>
      </c>
      <c r="E695" s="7">
        <f t="shared" si="589"/>
        <v>0</v>
      </c>
      <c r="F695" s="7">
        <v>0</v>
      </c>
      <c r="G695" s="7">
        <f t="shared" si="590"/>
        <v>0</v>
      </c>
      <c r="H695" s="7">
        <f t="shared" si="591"/>
        <v>0</v>
      </c>
      <c r="I695" s="28"/>
    </row>
    <row r="696" spans="1:9" s="3" customFormat="1" x14ac:dyDescent="0.25">
      <c r="A696" s="1">
        <v>3.6</v>
      </c>
      <c r="B696" s="3" t="s">
        <v>48</v>
      </c>
      <c r="C696" s="13">
        <f>+C697</f>
        <v>0</v>
      </c>
      <c r="D696" s="13">
        <f>+D697</f>
        <v>0</v>
      </c>
      <c r="E696" s="13">
        <f>+E697</f>
        <v>0</v>
      </c>
      <c r="F696" s="13">
        <f>+F697</f>
        <v>0</v>
      </c>
      <c r="G696" s="13">
        <f t="shared" ref="G696:H696" si="592">+G697</f>
        <v>0</v>
      </c>
      <c r="H696" s="13">
        <f t="shared" si="592"/>
        <v>0</v>
      </c>
      <c r="I696" s="28"/>
    </row>
    <row r="697" spans="1:9" x14ac:dyDescent="0.25">
      <c r="A697" s="10" t="s">
        <v>179</v>
      </c>
      <c r="B697" s="2" t="s">
        <v>180</v>
      </c>
      <c r="C697" s="7">
        <v>0</v>
      </c>
      <c r="D697" s="7">
        <v>0</v>
      </c>
      <c r="E697" s="7">
        <f t="shared" ref="E697" si="593">+C697+D697</f>
        <v>0</v>
      </c>
      <c r="F697" s="7">
        <v>0</v>
      </c>
      <c r="G697" s="7">
        <f t="shared" ref="G697" si="594">+F697</f>
        <v>0</v>
      </c>
      <c r="H697" s="7">
        <f t="shared" ref="H697" si="595">+E697-F697</f>
        <v>0</v>
      </c>
      <c r="I697" s="28"/>
    </row>
    <row r="698" spans="1:9" s="3" customFormat="1" x14ac:dyDescent="0.25">
      <c r="A698" s="1">
        <v>3.7</v>
      </c>
      <c r="B698" s="3" t="s">
        <v>24</v>
      </c>
      <c r="C698" s="13">
        <f>+C699+C700+C701+C702</f>
        <v>0</v>
      </c>
      <c r="D698" s="13">
        <f t="shared" ref="D698:H698" si="596">+D699+D700+D701+D702</f>
        <v>0</v>
      </c>
      <c r="E698" s="13">
        <f t="shared" si="596"/>
        <v>0</v>
      </c>
      <c r="F698" s="13">
        <f t="shared" si="596"/>
        <v>0</v>
      </c>
      <c r="G698" s="13">
        <f t="shared" si="596"/>
        <v>0</v>
      </c>
      <c r="H698" s="13">
        <f t="shared" si="596"/>
        <v>0</v>
      </c>
      <c r="I698" s="28"/>
    </row>
    <row r="699" spans="1:9" x14ac:dyDescent="0.25">
      <c r="A699" s="10" t="s">
        <v>181</v>
      </c>
      <c r="B699" s="2" t="s">
        <v>184</v>
      </c>
      <c r="C699" s="7">
        <v>0</v>
      </c>
      <c r="D699" s="7">
        <v>0</v>
      </c>
      <c r="E699" s="7">
        <f t="shared" ref="E699:E702" si="597">+C699+D699</f>
        <v>0</v>
      </c>
      <c r="F699" s="7">
        <v>0</v>
      </c>
      <c r="G699" s="7">
        <f t="shared" ref="G699:G702" si="598">+F699</f>
        <v>0</v>
      </c>
      <c r="H699" s="7">
        <f t="shared" ref="H699:H702" si="599">+E699-F699</f>
        <v>0</v>
      </c>
      <c r="I699" s="28"/>
    </row>
    <row r="700" spans="1:9" x14ac:dyDescent="0.25">
      <c r="A700" s="10" t="s">
        <v>182</v>
      </c>
      <c r="B700" s="2" t="s">
        <v>312</v>
      </c>
      <c r="C700" s="7">
        <v>0</v>
      </c>
      <c r="D700" s="7">
        <v>0</v>
      </c>
      <c r="E700" s="7">
        <f t="shared" si="597"/>
        <v>0</v>
      </c>
      <c r="F700" s="7">
        <v>0</v>
      </c>
      <c r="G700" s="7">
        <f t="shared" si="598"/>
        <v>0</v>
      </c>
      <c r="H700" s="7">
        <f t="shared" si="599"/>
        <v>0</v>
      </c>
      <c r="I700" s="28"/>
    </row>
    <row r="701" spans="1:9" x14ac:dyDescent="0.25">
      <c r="A701" s="10" t="s">
        <v>313</v>
      </c>
      <c r="B701" s="2" t="s">
        <v>314</v>
      </c>
      <c r="C701" s="7">
        <v>0</v>
      </c>
      <c r="D701" s="7">
        <v>0</v>
      </c>
      <c r="E701" s="7">
        <f t="shared" si="597"/>
        <v>0</v>
      </c>
      <c r="F701" s="7">
        <v>0</v>
      </c>
      <c r="G701" s="7">
        <f t="shared" si="598"/>
        <v>0</v>
      </c>
      <c r="H701" s="7">
        <f t="shared" si="599"/>
        <v>0</v>
      </c>
      <c r="I701" s="28"/>
    </row>
    <row r="702" spans="1:9" x14ac:dyDescent="0.25">
      <c r="A702" s="10" t="s">
        <v>183</v>
      </c>
      <c r="B702" s="2" t="s">
        <v>186</v>
      </c>
      <c r="C702" s="7">
        <v>0</v>
      </c>
      <c r="D702" s="7">
        <v>0</v>
      </c>
      <c r="E702" s="7">
        <f t="shared" si="597"/>
        <v>0</v>
      </c>
      <c r="F702" s="7">
        <v>0</v>
      </c>
      <c r="G702" s="7">
        <f t="shared" si="598"/>
        <v>0</v>
      </c>
      <c r="H702" s="7">
        <f t="shared" si="599"/>
        <v>0</v>
      </c>
      <c r="I702" s="28"/>
    </row>
    <row r="703" spans="1:9" s="3" customFormat="1" x14ac:dyDescent="0.25">
      <c r="A703" s="1" t="s">
        <v>371</v>
      </c>
      <c r="B703" s="31" t="s">
        <v>25</v>
      </c>
      <c r="C703" s="13">
        <f>+C704+C705</f>
        <v>0</v>
      </c>
      <c r="D703" s="13">
        <f t="shared" ref="D703:H703" si="600">+D704+D705</f>
        <v>0</v>
      </c>
      <c r="E703" s="13">
        <f t="shared" si="600"/>
        <v>0</v>
      </c>
      <c r="F703" s="13">
        <f t="shared" si="600"/>
        <v>2000000</v>
      </c>
      <c r="G703" s="13">
        <f t="shared" si="600"/>
        <v>2000000</v>
      </c>
      <c r="H703" s="13">
        <f t="shared" si="600"/>
        <v>-2000000</v>
      </c>
    </row>
    <row r="704" spans="1:9" x14ac:dyDescent="0.25">
      <c r="A704" s="10" t="s">
        <v>187</v>
      </c>
      <c r="B704" s="30" t="s">
        <v>190</v>
      </c>
      <c r="C704" s="7">
        <v>0</v>
      </c>
      <c r="D704" s="7">
        <v>0</v>
      </c>
      <c r="E704" s="7">
        <f t="shared" ref="E704:E705" si="601">+C704+D704</f>
        <v>0</v>
      </c>
      <c r="F704" s="7">
        <v>0</v>
      </c>
      <c r="G704" s="7">
        <f t="shared" ref="G704:G705" si="602">+F704</f>
        <v>0</v>
      </c>
      <c r="H704" s="7">
        <f t="shared" ref="H704:H705" si="603">+E704-F704</f>
        <v>0</v>
      </c>
    </row>
    <row r="705" spans="1:10" x14ac:dyDescent="0.25">
      <c r="A705" s="10" t="s">
        <v>188</v>
      </c>
      <c r="B705" s="30" t="s">
        <v>191</v>
      </c>
      <c r="C705" s="7">
        <v>0</v>
      </c>
      <c r="D705" s="7">
        <v>0</v>
      </c>
      <c r="E705" s="7">
        <f t="shared" si="601"/>
        <v>0</v>
      </c>
      <c r="F705" s="7">
        <v>2000000</v>
      </c>
      <c r="G705" s="7">
        <f t="shared" si="602"/>
        <v>2000000</v>
      </c>
      <c r="H705" s="7">
        <f t="shared" si="603"/>
        <v>-2000000</v>
      </c>
    </row>
    <row r="706" spans="1:10" s="3" customFormat="1" x14ac:dyDescent="0.25">
      <c r="A706" s="1">
        <v>3.9</v>
      </c>
      <c r="B706" s="3" t="s">
        <v>26</v>
      </c>
      <c r="C706" s="13">
        <f>+C708+C707+C709</f>
        <v>0</v>
      </c>
      <c r="D706" s="13">
        <f t="shared" ref="D706:H706" si="604">+D708+D707+D709</f>
        <v>0</v>
      </c>
      <c r="E706" s="13">
        <f t="shared" si="604"/>
        <v>0</v>
      </c>
      <c r="F706" s="13">
        <f t="shared" si="604"/>
        <v>0</v>
      </c>
      <c r="G706" s="13">
        <f t="shared" si="604"/>
        <v>0</v>
      </c>
      <c r="H706" s="13">
        <f t="shared" si="604"/>
        <v>0</v>
      </c>
    </row>
    <row r="707" spans="1:10" x14ac:dyDescent="0.25">
      <c r="A707" s="10" t="s">
        <v>193</v>
      </c>
      <c r="B707" s="2" t="s">
        <v>267</v>
      </c>
      <c r="C707" s="7">
        <v>0</v>
      </c>
      <c r="D707" s="7">
        <v>0</v>
      </c>
      <c r="E707" s="7">
        <f t="shared" ref="E707:E709" si="605">+C707+D707</f>
        <v>0</v>
      </c>
      <c r="F707" s="7">
        <v>0</v>
      </c>
      <c r="G707" s="7">
        <f t="shared" ref="G707:G709" si="606">+F707</f>
        <v>0</v>
      </c>
      <c r="H707" s="7">
        <f t="shared" ref="H707:H709" si="607">+E707-F707</f>
        <v>0</v>
      </c>
    </row>
    <row r="708" spans="1:10" ht="15.75" customHeight="1" x14ac:dyDescent="0.25">
      <c r="A708" s="10" t="s">
        <v>195</v>
      </c>
      <c r="B708" s="2" t="s">
        <v>200</v>
      </c>
      <c r="C708" s="7">
        <v>0</v>
      </c>
      <c r="D708" s="7">
        <v>0</v>
      </c>
      <c r="E708" s="7">
        <f t="shared" si="605"/>
        <v>0</v>
      </c>
      <c r="F708" s="7">
        <v>0</v>
      </c>
      <c r="G708" s="7">
        <f t="shared" si="606"/>
        <v>0</v>
      </c>
      <c r="H708" s="7">
        <f t="shared" si="607"/>
        <v>0</v>
      </c>
    </row>
    <row r="709" spans="1:10" x14ac:dyDescent="0.25">
      <c r="A709" s="10" t="s">
        <v>197</v>
      </c>
      <c r="B709" s="2" t="s">
        <v>26</v>
      </c>
      <c r="C709" s="7">
        <v>0</v>
      </c>
      <c r="D709" s="7">
        <v>0</v>
      </c>
      <c r="E709" s="7">
        <f t="shared" si="605"/>
        <v>0</v>
      </c>
      <c r="F709" s="7">
        <v>0</v>
      </c>
      <c r="G709" s="7">
        <f t="shared" si="606"/>
        <v>0</v>
      </c>
      <c r="H709" s="7">
        <f t="shared" si="607"/>
        <v>0</v>
      </c>
      <c r="I709" s="28"/>
    </row>
    <row r="710" spans="1:10" s="3" customFormat="1" x14ac:dyDescent="0.25">
      <c r="A710" s="5">
        <v>4</v>
      </c>
      <c r="B710" s="4" t="s">
        <v>49</v>
      </c>
      <c r="C710" s="6">
        <f>+C711</f>
        <v>0</v>
      </c>
      <c r="D710" s="6">
        <f t="shared" ref="D710:H710" si="608">+D711</f>
        <v>0</v>
      </c>
      <c r="E710" s="6">
        <f t="shared" si="608"/>
        <v>0</v>
      </c>
      <c r="F710" s="6">
        <f t="shared" si="608"/>
        <v>0</v>
      </c>
      <c r="G710" s="6">
        <f t="shared" si="608"/>
        <v>0</v>
      </c>
      <c r="H710" s="6">
        <f t="shared" si="608"/>
        <v>0</v>
      </c>
    </row>
    <row r="711" spans="1:10" s="3" customFormat="1" x14ac:dyDescent="0.25">
      <c r="A711" s="1">
        <v>4.4000000000000004</v>
      </c>
      <c r="B711" s="3" t="s">
        <v>28</v>
      </c>
      <c r="C711" s="13">
        <f>+C714+C712+C713</f>
        <v>0</v>
      </c>
      <c r="D711" s="13">
        <f t="shared" ref="D711:H711" si="609">+D714+D712+D713</f>
        <v>0</v>
      </c>
      <c r="E711" s="13">
        <f t="shared" si="609"/>
        <v>0</v>
      </c>
      <c r="F711" s="13">
        <f t="shared" si="609"/>
        <v>0</v>
      </c>
      <c r="G711" s="13">
        <f t="shared" si="609"/>
        <v>0</v>
      </c>
      <c r="H711" s="13">
        <f t="shared" si="609"/>
        <v>0</v>
      </c>
    </row>
    <row r="712" spans="1:10" x14ac:dyDescent="0.25">
      <c r="A712" s="10" t="s">
        <v>210</v>
      </c>
      <c r="B712" s="30" t="s">
        <v>215</v>
      </c>
      <c r="C712" s="7">
        <v>0</v>
      </c>
      <c r="D712" s="7">
        <v>0</v>
      </c>
      <c r="E712" s="7">
        <f t="shared" ref="E712:E714" si="610">+C712+D712</f>
        <v>0</v>
      </c>
      <c r="F712" s="7">
        <v>0</v>
      </c>
      <c r="G712" s="7">
        <f t="shared" ref="G712:G714" si="611">+F712</f>
        <v>0</v>
      </c>
      <c r="H712" s="7">
        <f t="shared" ref="H712:H714" si="612">+E712-F712</f>
        <v>0</v>
      </c>
    </row>
    <row r="713" spans="1:10" x14ac:dyDescent="0.25">
      <c r="A713" s="10" t="s">
        <v>211</v>
      </c>
      <c r="B713" s="30" t="s">
        <v>216</v>
      </c>
      <c r="C713" s="7">
        <v>0</v>
      </c>
      <c r="D713" s="7">
        <v>0</v>
      </c>
      <c r="E713" s="7">
        <f t="shared" si="610"/>
        <v>0</v>
      </c>
      <c r="F713" s="7">
        <v>0</v>
      </c>
      <c r="G713" s="7">
        <f t="shared" si="611"/>
        <v>0</v>
      </c>
      <c r="H713" s="7">
        <f t="shared" si="612"/>
        <v>0</v>
      </c>
    </row>
    <row r="714" spans="1:10" x14ac:dyDescent="0.25">
      <c r="A714" s="10" t="s">
        <v>212</v>
      </c>
      <c r="B714" s="2" t="s">
        <v>217</v>
      </c>
      <c r="C714" s="7">
        <v>0</v>
      </c>
      <c r="D714" s="7">
        <v>0</v>
      </c>
      <c r="E714" s="7">
        <f t="shared" si="610"/>
        <v>0</v>
      </c>
      <c r="F714" s="7">
        <v>0</v>
      </c>
      <c r="G714" s="7">
        <f t="shared" si="611"/>
        <v>0</v>
      </c>
      <c r="H714" s="7">
        <f t="shared" si="612"/>
        <v>0</v>
      </c>
    </row>
    <row r="715" spans="1:10" x14ac:dyDescent="0.25">
      <c r="A715" s="5">
        <v>6</v>
      </c>
      <c r="B715" s="4" t="s">
        <v>35</v>
      </c>
      <c r="C715" s="6">
        <f>+C716</f>
        <v>0</v>
      </c>
      <c r="D715" s="6">
        <f t="shared" ref="D715:H716" si="613">+D716</f>
        <v>0</v>
      </c>
      <c r="E715" s="6">
        <f t="shared" si="613"/>
        <v>0</v>
      </c>
      <c r="F715" s="6">
        <f t="shared" si="613"/>
        <v>0</v>
      </c>
      <c r="G715" s="6">
        <f t="shared" si="613"/>
        <v>0</v>
      </c>
      <c r="H715" s="6">
        <f t="shared" si="613"/>
        <v>0</v>
      </c>
    </row>
    <row r="716" spans="1:10" s="3" customFormat="1" x14ac:dyDescent="0.25">
      <c r="A716" s="1">
        <v>6.1</v>
      </c>
      <c r="B716" s="3" t="s">
        <v>53</v>
      </c>
      <c r="C716" s="13">
        <f>+C717</f>
        <v>0</v>
      </c>
      <c r="D716" s="13">
        <f t="shared" si="613"/>
        <v>0</v>
      </c>
      <c r="E716" s="13">
        <f t="shared" si="613"/>
        <v>0</v>
      </c>
      <c r="F716" s="13">
        <f t="shared" si="613"/>
        <v>0</v>
      </c>
      <c r="G716" s="13">
        <f t="shared" si="613"/>
        <v>0</v>
      </c>
      <c r="H716" s="13">
        <f t="shared" si="613"/>
        <v>0</v>
      </c>
    </row>
    <row r="717" spans="1:10" x14ac:dyDescent="0.25">
      <c r="A717" s="10" t="s">
        <v>251</v>
      </c>
      <c r="B717" s="2" t="s">
        <v>255</v>
      </c>
      <c r="C717" s="7">
        <v>0</v>
      </c>
      <c r="D717" s="7">
        <v>0</v>
      </c>
      <c r="E717" s="7">
        <f t="shared" ref="E717" si="614">+C717+D717</f>
        <v>0</v>
      </c>
      <c r="F717" s="7">
        <v>0</v>
      </c>
      <c r="G717" s="7">
        <f t="shared" ref="G717" si="615">+F717</f>
        <v>0</v>
      </c>
      <c r="H717" s="7">
        <f t="shared" ref="H717" si="616">+E717-F717</f>
        <v>0</v>
      </c>
    </row>
    <row r="718" spans="1:10" x14ac:dyDescent="0.25">
      <c r="A718" s="10"/>
      <c r="C718" s="7"/>
      <c r="D718" s="7"/>
      <c r="E718" s="7"/>
      <c r="F718" s="7"/>
      <c r="G718" s="7"/>
      <c r="H718" s="7"/>
    </row>
    <row r="719" spans="1:10" s="17" customFormat="1" ht="15.75" x14ac:dyDescent="0.25">
      <c r="A719" s="14" t="s">
        <v>262</v>
      </c>
      <c r="B719" s="15"/>
      <c r="C719" s="16">
        <f>+C720+C724+C727</f>
        <v>0</v>
      </c>
      <c r="D719" s="16">
        <f t="shared" ref="D719:G719" si="617">+D720+D724+D727</f>
        <v>0</v>
      </c>
      <c r="E719" s="16">
        <f t="shared" si="617"/>
        <v>0</v>
      </c>
      <c r="F719" s="16">
        <f>+F720+F724+F727</f>
        <v>0</v>
      </c>
      <c r="G719" s="16">
        <f t="shared" si="617"/>
        <v>0</v>
      </c>
      <c r="H719" s="16">
        <f>+H720+H724+H727</f>
        <v>0</v>
      </c>
      <c r="J719" s="18"/>
    </row>
    <row r="720" spans="1:10" s="3" customFormat="1" x14ac:dyDescent="0.25">
      <c r="A720" s="5">
        <v>3</v>
      </c>
      <c r="B720" s="4" t="s">
        <v>21</v>
      </c>
      <c r="C720" s="6">
        <f>+C721</f>
        <v>0</v>
      </c>
      <c r="D720" s="6">
        <f t="shared" ref="D720:H722" si="618">+D721</f>
        <v>0</v>
      </c>
      <c r="E720" s="6">
        <f t="shared" si="618"/>
        <v>0</v>
      </c>
      <c r="F720" s="6">
        <f t="shared" si="618"/>
        <v>0</v>
      </c>
      <c r="G720" s="6">
        <f t="shared" si="618"/>
        <v>0</v>
      </c>
      <c r="H720" s="6">
        <f t="shared" si="618"/>
        <v>0</v>
      </c>
    </row>
    <row r="721" spans="1:10" s="3" customFormat="1" x14ac:dyDescent="0.25">
      <c r="A721" s="5">
        <v>3.1</v>
      </c>
      <c r="B721" s="4" t="s">
        <v>22</v>
      </c>
      <c r="C721" s="6">
        <f>+C722</f>
        <v>0</v>
      </c>
      <c r="D721" s="6">
        <f t="shared" si="618"/>
        <v>0</v>
      </c>
      <c r="E721" s="6">
        <f t="shared" si="618"/>
        <v>0</v>
      </c>
      <c r="F721" s="6">
        <f t="shared" si="618"/>
        <v>0</v>
      </c>
      <c r="G721" s="6">
        <f t="shared" si="618"/>
        <v>0</v>
      </c>
      <c r="H721" s="6">
        <f t="shared" si="618"/>
        <v>0</v>
      </c>
    </row>
    <row r="722" spans="1:10" s="3" customFormat="1" x14ac:dyDescent="0.25">
      <c r="A722" s="5">
        <v>3.4</v>
      </c>
      <c r="B722" s="4" t="s">
        <v>46</v>
      </c>
      <c r="C722" s="6">
        <f>+C723</f>
        <v>0</v>
      </c>
      <c r="D722" s="6">
        <f t="shared" si="618"/>
        <v>0</v>
      </c>
      <c r="E722" s="6">
        <f t="shared" si="618"/>
        <v>0</v>
      </c>
      <c r="F722" s="6">
        <f t="shared" si="618"/>
        <v>0</v>
      </c>
      <c r="G722" s="6">
        <f t="shared" si="618"/>
        <v>0</v>
      </c>
      <c r="H722" s="6">
        <f t="shared" si="618"/>
        <v>0</v>
      </c>
    </row>
    <row r="723" spans="1:10" s="3" customFormat="1" x14ac:dyDescent="0.25">
      <c r="A723" s="10" t="s">
        <v>165</v>
      </c>
      <c r="B723" s="2" t="s">
        <v>167</v>
      </c>
      <c r="C723" s="7">
        <v>0</v>
      </c>
      <c r="D723" s="7">
        <v>0</v>
      </c>
      <c r="E723" s="7">
        <f>+C723+D723</f>
        <v>0</v>
      </c>
      <c r="F723" s="7">
        <v>0</v>
      </c>
      <c r="G723" s="7">
        <f t="shared" ref="G723" si="619">+F723</f>
        <v>0</v>
      </c>
      <c r="H723" s="7">
        <f>+E723-F723</f>
        <v>0</v>
      </c>
    </row>
    <row r="724" spans="1:10" s="3" customFormat="1" x14ac:dyDescent="0.25">
      <c r="A724" s="5">
        <v>4</v>
      </c>
      <c r="B724" s="4" t="s">
        <v>49</v>
      </c>
      <c r="C724" s="6">
        <f>+C725</f>
        <v>0</v>
      </c>
      <c r="D724" s="6">
        <f t="shared" ref="D724:H725" si="620">+D725</f>
        <v>0</v>
      </c>
      <c r="E724" s="6">
        <f t="shared" si="620"/>
        <v>0</v>
      </c>
      <c r="F724" s="6">
        <f>+F725</f>
        <v>0</v>
      </c>
      <c r="G724" s="6">
        <f t="shared" si="620"/>
        <v>0</v>
      </c>
      <c r="H724" s="6">
        <f t="shared" si="620"/>
        <v>0</v>
      </c>
    </row>
    <row r="725" spans="1:10" s="3" customFormat="1" x14ac:dyDescent="0.25">
      <c r="A725" s="1">
        <v>4.0999999999999996</v>
      </c>
      <c r="B725" s="3" t="s">
        <v>50</v>
      </c>
      <c r="C725" s="13">
        <f>+C726</f>
        <v>0</v>
      </c>
      <c r="D725" s="13">
        <f t="shared" si="620"/>
        <v>0</v>
      </c>
      <c r="E725" s="13">
        <f t="shared" si="620"/>
        <v>0</v>
      </c>
      <c r="F725" s="13">
        <f>+F726</f>
        <v>0</v>
      </c>
      <c r="G725" s="13">
        <f t="shared" si="620"/>
        <v>0</v>
      </c>
      <c r="H725" s="13">
        <f t="shared" si="620"/>
        <v>0</v>
      </c>
    </row>
    <row r="726" spans="1:10" s="3" customFormat="1" x14ac:dyDescent="0.25">
      <c r="A726" s="10" t="s">
        <v>202</v>
      </c>
      <c r="B726" s="2" t="s">
        <v>205</v>
      </c>
      <c r="C726" s="7">
        <v>0</v>
      </c>
      <c r="D726" s="7">
        <v>0</v>
      </c>
      <c r="E726" s="7">
        <f t="shared" ref="E726" si="621">+C726+D726</f>
        <v>0</v>
      </c>
      <c r="F726" s="7">
        <v>0</v>
      </c>
      <c r="G726" s="7">
        <f>+F726</f>
        <v>0</v>
      </c>
      <c r="H726" s="7">
        <f>+E726-F726</f>
        <v>0</v>
      </c>
    </row>
    <row r="727" spans="1:10" s="3" customFormat="1" x14ac:dyDescent="0.25">
      <c r="A727" s="5">
        <v>5</v>
      </c>
      <c r="B727" s="4" t="s">
        <v>30</v>
      </c>
      <c r="C727" s="6">
        <f>+C728</f>
        <v>0</v>
      </c>
      <c r="D727" s="6">
        <f t="shared" ref="D727:F727" si="622">+D728</f>
        <v>0</v>
      </c>
      <c r="E727" s="6">
        <f t="shared" si="622"/>
        <v>0</v>
      </c>
      <c r="F727" s="6">
        <f t="shared" si="622"/>
        <v>0</v>
      </c>
      <c r="G727" s="6">
        <f>+G728</f>
        <v>0</v>
      </c>
      <c r="H727" s="6">
        <f>+H728</f>
        <v>0</v>
      </c>
    </row>
    <row r="728" spans="1:10" s="3" customFormat="1" x14ac:dyDescent="0.25">
      <c r="A728" s="1">
        <v>5.0999999999999996</v>
      </c>
      <c r="B728" s="3" t="s">
        <v>31</v>
      </c>
      <c r="C728" s="13">
        <f>+C729+C730+C731</f>
        <v>0</v>
      </c>
      <c r="D728" s="13">
        <f>+D729+D730+D731</f>
        <v>0</v>
      </c>
      <c r="E728" s="13">
        <f>+E729+E730+E731</f>
        <v>0</v>
      </c>
      <c r="F728" s="13">
        <f t="shared" ref="F728:H728" si="623">+F729+F730+F731</f>
        <v>0</v>
      </c>
      <c r="G728" s="13">
        <f t="shared" si="623"/>
        <v>0</v>
      </c>
      <c r="H728" s="13">
        <f t="shared" si="623"/>
        <v>0</v>
      </c>
    </row>
    <row r="729" spans="1:10" s="3" customFormat="1" x14ac:dyDescent="0.25">
      <c r="A729" s="10" t="s">
        <v>227</v>
      </c>
      <c r="B729" s="2" t="s">
        <v>230</v>
      </c>
      <c r="C729" s="7">
        <v>0</v>
      </c>
      <c r="D729" s="7">
        <v>0</v>
      </c>
      <c r="E729" s="7">
        <f>+C729+D729</f>
        <v>0</v>
      </c>
      <c r="F729" s="7">
        <v>0</v>
      </c>
      <c r="G729" s="7">
        <f>+F729</f>
        <v>0</v>
      </c>
      <c r="H729" s="7">
        <f>+E729-F729</f>
        <v>0</v>
      </c>
    </row>
    <row r="730" spans="1:10" s="3" customFormat="1" x14ac:dyDescent="0.25">
      <c r="A730" s="10" t="s">
        <v>228</v>
      </c>
      <c r="B730" s="2" t="s">
        <v>231</v>
      </c>
      <c r="C730" s="7">
        <v>0</v>
      </c>
      <c r="D730" s="7">
        <v>0</v>
      </c>
      <c r="E730" s="7">
        <f t="shared" ref="E730" si="624">+C730+D730</f>
        <v>0</v>
      </c>
      <c r="F730" s="7">
        <v>0</v>
      </c>
      <c r="G730" s="7">
        <f>+F730</f>
        <v>0</v>
      </c>
      <c r="H730" s="7">
        <f t="shared" ref="H730:H731" si="625">+E730-F730</f>
        <v>0</v>
      </c>
    </row>
    <row r="731" spans="1:10" s="3" customFormat="1" x14ac:dyDescent="0.25">
      <c r="A731" s="10" t="s">
        <v>229</v>
      </c>
      <c r="B731" s="2" t="s">
        <v>268</v>
      </c>
      <c r="C731" s="7">
        <v>0</v>
      </c>
      <c r="D731" s="7">
        <v>0</v>
      </c>
      <c r="E731" s="7">
        <f>+C731+D731</f>
        <v>0</v>
      </c>
      <c r="F731" s="7">
        <v>0</v>
      </c>
      <c r="G731" s="7">
        <f t="shared" ref="G731" si="626">+F731</f>
        <v>0</v>
      </c>
      <c r="H731" s="7">
        <f t="shared" si="625"/>
        <v>0</v>
      </c>
    </row>
    <row r="732" spans="1:10" x14ac:dyDescent="0.25">
      <c r="A732" s="22"/>
      <c r="C732" s="7"/>
      <c r="D732" s="7"/>
      <c r="E732" s="7"/>
      <c r="F732" s="7"/>
      <c r="G732" s="7"/>
      <c r="H732" s="7"/>
    </row>
    <row r="733" spans="1:10" s="17" customFormat="1" ht="14.25" customHeight="1" x14ac:dyDescent="0.25">
      <c r="A733" s="14" t="s">
        <v>400</v>
      </c>
      <c r="B733" s="15"/>
      <c r="C733" s="16">
        <f>+C734</f>
        <v>0</v>
      </c>
      <c r="D733" s="16">
        <f>+D734</f>
        <v>0</v>
      </c>
      <c r="E733" s="16">
        <f t="shared" ref="D733:H737" si="627">+E734</f>
        <v>0</v>
      </c>
      <c r="F733" s="16">
        <f>+F734</f>
        <v>0</v>
      </c>
      <c r="G733" s="16">
        <f t="shared" si="627"/>
        <v>0</v>
      </c>
      <c r="H733" s="16">
        <f>+H734</f>
        <v>0</v>
      </c>
      <c r="J733" s="18"/>
    </row>
    <row r="734" spans="1:10" ht="14.25" customHeight="1" x14ac:dyDescent="0.25">
      <c r="A734" s="5" t="s">
        <v>405</v>
      </c>
      <c r="B734" s="4" t="s">
        <v>406</v>
      </c>
      <c r="C734" s="6">
        <f>+C735</f>
        <v>0</v>
      </c>
      <c r="D734" s="6">
        <f>+D735</f>
        <v>0</v>
      </c>
      <c r="E734" s="6">
        <f t="shared" si="627"/>
        <v>0</v>
      </c>
      <c r="F734" s="6">
        <f t="shared" si="627"/>
        <v>0</v>
      </c>
      <c r="G734" s="6">
        <f t="shared" si="627"/>
        <v>0</v>
      </c>
      <c r="H734" s="6">
        <f t="shared" si="627"/>
        <v>0</v>
      </c>
    </row>
    <row r="735" spans="1:10" s="3" customFormat="1" ht="14.25" customHeight="1" x14ac:dyDescent="0.25">
      <c r="A735" s="1" t="s">
        <v>403</v>
      </c>
      <c r="B735" s="3" t="s">
        <v>404</v>
      </c>
      <c r="C735" s="13">
        <f>+C736+C741</f>
        <v>0</v>
      </c>
      <c r="D735" s="13">
        <f>+D736+D741</f>
        <v>0</v>
      </c>
      <c r="E735" s="13">
        <f t="shared" ref="E735:H735" si="628">+E736+E741</f>
        <v>0</v>
      </c>
      <c r="F735" s="13">
        <f t="shared" si="628"/>
        <v>0</v>
      </c>
      <c r="G735" s="13">
        <f t="shared" si="628"/>
        <v>0</v>
      </c>
      <c r="H735" s="13">
        <f t="shared" si="628"/>
        <v>0</v>
      </c>
    </row>
    <row r="736" spans="1:10" s="3" customFormat="1" ht="14.25" customHeight="1" x14ac:dyDescent="0.25">
      <c r="A736" s="22">
        <v>3</v>
      </c>
      <c r="B736" s="3" t="s">
        <v>401</v>
      </c>
      <c r="C736" s="13">
        <f>+C737</f>
        <v>0</v>
      </c>
      <c r="D736" s="13">
        <f>+D737+D739</f>
        <v>0</v>
      </c>
      <c r="E736" s="13">
        <f t="shared" ref="E736:H736" si="629">+E737+E739</f>
        <v>0</v>
      </c>
      <c r="F736" s="13">
        <f t="shared" si="629"/>
        <v>0</v>
      </c>
      <c r="G736" s="13">
        <f t="shared" si="629"/>
        <v>0</v>
      </c>
      <c r="H736" s="13">
        <f t="shared" si="629"/>
        <v>0</v>
      </c>
    </row>
    <row r="737" spans="1:10" s="3" customFormat="1" ht="14.25" customHeight="1" x14ac:dyDescent="0.25">
      <c r="A737" s="22">
        <v>3.3</v>
      </c>
      <c r="B737" s="3" t="s">
        <v>402</v>
      </c>
      <c r="C737" s="13">
        <f>+C738</f>
        <v>0</v>
      </c>
      <c r="D737" s="13">
        <f t="shared" si="627"/>
        <v>0</v>
      </c>
      <c r="E737" s="13">
        <f t="shared" si="627"/>
        <v>0</v>
      </c>
      <c r="F737" s="13">
        <f t="shared" si="627"/>
        <v>0</v>
      </c>
      <c r="G737" s="13">
        <f t="shared" si="627"/>
        <v>0</v>
      </c>
      <c r="H737" s="13">
        <f t="shared" si="627"/>
        <v>0</v>
      </c>
    </row>
    <row r="738" spans="1:10" ht="14.25" customHeight="1" x14ac:dyDescent="0.25">
      <c r="A738" s="10" t="s">
        <v>154</v>
      </c>
      <c r="B738" s="2" t="s">
        <v>273</v>
      </c>
      <c r="C738" s="7">
        <v>0</v>
      </c>
      <c r="D738" s="7">
        <v>0</v>
      </c>
      <c r="E738" s="7">
        <f t="shared" ref="E738" si="630">+C738+D738</f>
        <v>0</v>
      </c>
      <c r="F738" s="7">
        <v>0</v>
      </c>
      <c r="G738" s="7">
        <f t="shared" ref="G738" si="631">+F738</f>
        <v>0</v>
      </c>
      <c r="H738" s="7">
        <f t="shared" ref="H738" si="632">+E738-F738</f>
        <v>0</v>
      </c>
    </row>
    <row r="739" spans="1:10" s="3" customFormat="1" x14ac:dyDescent="0.25">
      <c r="A739" s="1">
        <v>3.5</v>
      </c>
      <c r="B739" s="3" t="s">
        <v>47</v>
      </c>
      <c r="C739" s="13">
        <f>+C740</f>
        <v>0</v>
      </c>
      <c r="D739" s="13">
        <f t="shared" ref="D739" si="633">+D740</f>
        <v>0</v>
      </c>
      <c r="E739" s="13">
        <f t="shared" ref="E739" si="634">+E740</f>
        <v>0</v>
      </c>
      <c r="F739" s="13">
        <f t="shared" ref="F739" si="635">+F740</f>
        <v>0</v>
      </c>
      <c r="G739" s="13">
        <f t="shared" ref="G739" si="636">+G740</f>
        <v>0</v>
      </c>
      <c r="H739" s="13">
        <f t="shared" ref="H739" si="637">+H740</f>
        <v>0</v>
      </c>
      <c r="I739" s="28"/>
    </row>
    <row r="740" spans="1:10" x14ac:dyDescent="0.25">
      <c r="A740" s="10" t="s">
        <v>169</v>
      </c>
      <c r="B740" s="2" t="s">
        <v>174</v>
      </c>
      <c r="C740" s="7">
        <v>0</v>
      </c>
      <c r="D740" s="7">
        <v>0</v>
      </c>
      <c r="E740" s="7">
        <f t="shared" ref="E740" si="638">+C740+D740</f>
        <v>0</v>
      </c>
      <c r="F740" s="7">
        <v>0</v>
      </c>
      <c r="G740" s="7">
        <f t="shared" ref="G740" si="639">+F740</f>
        <v>0</v>
      </c>
      <c r="H740" s="7">
        <f t="shared" ref="H740" si="640">+E740-F740</f>
        <v>0</v>
      </c>
      <c r="I740" s="28"/>
    </row>
    <row r="741" spans="1:10" x14ac:dyDescent="0.25">
      <c r="A741" s="5">
        <v>6</v>
      </c>
      <c r="B741" s="4" t="s">
        <v>35</v>
      </c>
      <c r="C741" s="6">
        <f>+C742</f>
        <v>0</v>
      </c>
      <c r="D741" s="6">
        <f t="shared" ref="D741:H742" si="641">+D742</f>
        <v>0</v>
      </c>
      <c r="E741" s="6">
        <f t="shared" si="641"/>
        <v>0</v>
      </c>
      <c r="F741" s="6">
        <f t="shared" si="641"/>
        <v>0</v>
      </c>
      <c r="G741" s="6">
        <f t="shared" si="641"/>
        <v>0</v>
      </c>
      <c r="H741" s="6">
        <f t="shared" si="641"/>
        <v>0</v>
      </c>
    </row>
    <row r="742" spans="1:10" s="3" customFormat="1" x14ac:dyDescent="0.25">
      <c r="A742" s="1">
        <v>6.1</v>
      </c>
      <c r="B742" s="3" t="s">
        <v>53</v>
      </c>
      <c r="C742" s="13">
        <f>+C743</f>
        <v>0</v>
      </c>
      <c r="D742" s="13">
        <f t="shared" si="641"/>
        <v>0</v>
      </c>
      <c r="E742" s="13">
        <f t="shared" si="641"/>
        <v>0</v>
      </c>
      <c r="F742" s="13">
        <f t="shared" si="641"/>
        <v>0</v>
      </c>
      <c r="G742" s="13">
        <f t="shared" si="641"/>
        <v>0</v>
      </c>
      <c r="H742" s="13">
        <f t="shared" si="641"/>
        <v>0</v>
      </c>
    </row>
    <row r="743" spans="1:10" x14ac:dyDescent="0.25">
      <c r="A743" s="10" t="s">
        <v>252</v>
      </c>
      <c r="B743" s="2" t="s">
        <v>256</v>
      </c>
      <c r="C743" s="7">
        <v>0</v>
      </c>
      <c r="D743" s="7">
        <v>0</v>
      </c>
      <c r="E743" s="7">
        <f t="shared" ref="E743" si="642">+C743+D743</f>
        <v>0</v>
      </c>
      <c r="F743" s="7">
        <v>0</v>
      </c>
      <c r="G743" s="7">
        <f t="shared" ref="G743" si="643">+F743</f>
        <v>0</v>
      </c>
      <c r="H743" s="7">
        <f t="shared" ref="H743" si="644">+E743-F743</f>
        <v>0</v>
      </c>
    </row>
    <row r="744" spans="1:10" ht="14.25" customHeight="1" x14ac:dyDescent="0.25">
      <c r="A744" s="10"/>
      <c r="C744" s="7"/>
      <c r="D744" s="7"/>
      <c r="E744" s="7"/>
      <c r="F744" s="7"/>
      <c r="G744" s="7"/>
      <c r="H744" s="7"/>
    </row>
    <row r="745" spans="1:10" s="17" customFormat="1" ht="14.25" customHeight="1" x14ac:dyDescent="0.25">
      <c r="A745" s="14" t="s">
        <v>427</v>
      </c>
      <c r="B745" s="15"/>
      <c r="C745" s="16">
        <f>+C746</f>
        <v>3000000</v>
      </c>
      <c r="D745" s="16">
        <f t="shared" ref="D745:H747" si="645">+D746</f>
        <v>0</v>
      </c>
      <c r="E745" s="16">
        <f t="shared" si="645"/>
        <v>3000000</v>
      </c>
      <c r="F745" s="16">
        <f>+F746</f>
        <v>0</v>
      </c>
      <c r="G745" s="16">
        <f t="shared" si="645"/>
        <v>0</v>
      </c>
      <c r="H745" s="16">
        <f>+H746</f>
        <v>3000000</v>
      </c>
      <c r="J745" s="18"/>
    </row>
    <row r="746" spans="1:10" ht="14.25" customHeight="1" x14ac:dyDescent="0.25">
      <c r="A746" s="5">
        <v>6</v>
      </c>
      <c r="B746" s="4" t="s">
        <v>35</v>
      </c>
      <c r="C746" s="6">
        <f>+C747</f>
        <v>3000000</v>
      </c>
      <c r="D746" s="6">
        <f t="shared" si="645"/>
        <v>0</v>
      </c>
      <c r="E746" s="6">
        <f>+E747</f>
        <v>3000000</v>
      </c>
      <c r="F746" s="6">
        <f t="shared" si="645"/>
        <v>0</v>
      </c>
      <c r="G746" s="6">
        <f t="shared" si="645"/>
        <v>0</v>
      </c>
      <c r="H746" s="6">
        <f t="shared" si="645"/>
        <v>3000000</v>
      </c>
    </row>
    <row r="747" spans="1:10" s="3" customFormat="1" ht="14.25" customHeight="1" x14ac:dyDescent="0.25">
      <c r="A747" s="1">
        <v>6.1</v>
      </c>
      <c r="B747" s="3" t="s">
        <v>53</v>
      </c>
      <c r="C747" s="13">
        <f>+C748</f>
        <v>3000000</v>
      </c>
      <c r="D747" s="13">
        <f t="shared" si="645"/>
        <v>0</v>
      </c>
      <c r="E747" s="13">
        <f>+E748</f>
        <v>3000000</v>
      </c>
      <c r="F747" s="13">
        <f t="shared" si="645"/>
        <v>0</v>
      </c>
      <c r="G747" s="13">
        <f t="shared" si="645"/>
        <v>0</v>
      </c>
      <c r="H747" s="13">
        <f>+H748</f>
        <v>3000000</v>
      </c>
    </row>
    <row r="748" spans="1:10" ht="14.25" customHeight="1" x14ac:dyDescent="0.25">
      <c r="A748" s="10" t="s">
        <v>251</v>
      </c>
      <c r="B748" s="2" t="s">
        <v>428</v>
      </c>
      <c r="C748" s="7">
        <v>3000000</v>
      </c>
      <c r="D748" s="7">
        <v>0</v>
      </c>
      <c r="E748" s="7">
        <f t="shared" ref="E748" si="646">+C748+D748</f>
        <v>3000000</v>
      </c>
      <c r="F748" s="7">
        <v>0</v>
      </c>
      <c r="G748" s="7">
        <f t="shared" ref="G748" si="647">+F748</f>
        <v>0</v>
      </c>
      <c r="H748" s="7">
        <f t="shared" ref="H748" si="648">+E748-F748</f>
        <v>3000000</v>
      </c>
    </row>
    <row r="749" spans="1:10" ht="14.25" customHeight="1" x14ac:dyDescent="0.25">
      <c r="A749" s="10"/>
      <c r="C749" s="7"/>
      <c r="D749" s="7"/>
      <c r="E749" s="7"/>
      <c r="F749" s="7"/>
      <c r="G749" s="7"/>
      <c r="H749" s="7"/>
    </row>
    <row r="750" spans="1:10" x14ac:dyDescent="0.25">
      <c r="A750" s="1"/>
      <c r="B750" s="3" t="s">
        <v>62</v>
      </c>
      <c r="C750" s="8">
        <f t="shared" ref="C750:H750" si="649">+C10+C184+C227+C276+C374+C385+C400+C459+C478+C573+C585+C654+C598+C633+C643+C648+C719+C733+C745</f>
        <v>392213672</v>
      </c>
      <c r="D750" s="8">
        <f t="shared" si="649"/>
        <v>0</v>
      </c>
      <c r="E750" s="8">
        <f t="shared" si="649"/>
        <v>392213672</v>
      </c>
      <c r="F750" s="8">
        <f t="shared" si="649"/>
        <v>305107646.90000004</v>
      </c>
      <c r="G750" s="8">
        <f t="shared" si="649"/>
        <v>305107646.90000004</v>
      </c>
      <c r="H750" s="8">
        <f t="shared" si="649"/>
        <v>87106025.099999994</v>
      </c>
    </row>
    <row r="751" spans="1:10" x14ac:dyDescent="0.25">
      <c r="A751" s="1"/>
      <c r="C751" s="21"/>
      <c r="E751" s="12"/>
      <c r="F751" s="12"/>
      <c r="G751" s="12"/>
      <c r="H751" s="21"/>
      <c r="I751" s="37"/>
    </row>
    <row r="752" spans="1:10" x14ac:dyDescent="0.25">
      <c r="A752" s="1"/>
      <c r="C752" s="21"/>
      <c r="E752" s="11"/>
      <c r="F752" s="11"/>
      <c r="G752" s="11"/>
      <c r="H752" s="21"/>
    </row>
    <row r="753" spans="1:6" x14ac:dyDescent="0.25">
      <c r="A753" s="1"/>
      <c r="F753" s="21"/>
    </row>
    <row r="754" spans="1:6" x14ac:dyDescent="0.25">
      <c r="A754" s="1"/>
      <c r="F754" s="21"/>
    </row>
    <row r="755" spans="1:6" x14ac:dyDescent="0.25">
      <c r="A755" s="1"/>
    </row>
    <row r="756" spans="1:6" x14ac:dyDescent="0.25">
      <c r="A756" s="1"/>
    </row>
    <row r="757" spans="1:6" x14ac:dyDescent="0.25">
      <c r="A757" s="1"/>
    </row>
    <row r="758" spans="1:6" x14ac:dyDescent="0.25">
      <c r="A758" s="1"/>
    </row>
    <row r="759" spans="1:6" x14ac:dyDescent="0.25">
      <c r="A759" s="1"/>
    </row>
    <row r="760" spans="1:6" x14ac:dyDescent="0.25">
      <c r="A760" s="1"/>
    </row>
    <row r="761" spans="1:6" x14ac:dyDescent="0.25">
      <c r="A761" s="1"/>
    </row>
    <row r="762" spans="1:6" x14ac:dyDescent="0.25">
      <c r="A762" s="1"/>
    </row>
    <row r="763" spans="1:6" x14ac:dyDescent="0.25">
      <c r="A763" s="1"/>
    </row>
    <row r="764" spans="1:6" x14ac:dyDescent="0.25">
      <c r="A764" s="1"/>
    </row>
    <row r="765" spans="1:6" x14ac:dyDescent="0.25">
      <c r="A765" s="1"/>
    </row>
    <row r="766" spans="1:6" x14ac:dyDescent="0.25">
      <c r="A766" s="1"/>
    </row>
    <row r="767" spans="1:6" x14ac:dyDescent="0.25">
      <c r="A767" s="1"/>
    </row>
    <row r="768" spans="1:6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</sheetData>
  <mergeCells count="11">
    <mergeCell ref="A2:H2"/>
    <mergeCell ref="A4:H4"/>
    <mergeCell ref="A1:H1"/>
    <mergeCell ref="A400:B400"/>
    <mergeCell ref="A459:B459"/>
    <mergeCell ref="A3:H3"/>
    <mergeCell ref="A573:B573"/>
    <mergeCell ref="A643:B643"/>
    <mergeCell ref="A276:B276"/>
    <mergeCell ref="A374:B374"/>
    <mergeCell ref="A385:B385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 SEP</vt:lpstr>
      <vt:lpstr>'ENE- SEP'!Área_de_impresión</vt:lpstr>
      <vt:lpstr>'ENE- SEP'!Títulos_a_imprimir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AmaliaTellez</cp:lastModifiedBy>
  <cp:lastPrinted>2019-10-05T16:29:12Z</cp:lastPrinted>
  <dcterms:created xsi:type="dcterms:W3CDTF">2017-04-25T21:14:33Z</dcterms:created>
  <dcterms:modified xsi:type="dcterms:W3CDTF">2019-10-05T18:46:40Z</dcterms:modified>
</cp:coreProperties>
</file>